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ade" sheetId="1" r:id="rId4"/>
    <sheet state="visible" name="Parade Captions" sheetId="2" r:id="rId5"/>
    <sheet state="visible" name="Indoor Guard" sheetId="3" r:id="rId6"/>
    <sheet state="visible" name="Indoor Percussion" sheetId="4" r:id="rId7"/>
    <sheet state="visible" name="Field" sheetId="5" r:id="rId8"/>
    <sheet state="visible" name="Field Captions" sheetId="6" r:id="rId9"/>
  </sheets>
  <definedNames/>
  <calcPr/>
</workbook>
</file>

<file path=xl/sharedStrings.xml><?xml version="1.0" encoding="utf-8"?>
<sst xmlns="http://schemas.openxmlformats.org/spreadsheetml/2006/main" count="218" uniqueCount="74">
  <si>
    <t>Parade Recaps</t>
  </si>
  <si>
    <t>Caption</t>
  </si>
  <si>
    <t xml:space="preserve">           Music</t>
  </si>
  <si>
    <t>Music</t>
  </si>
  <si>
    <t xml:space="preserve">              Visual</t>
  </si>
  <si>
    <t>Visual</t>
  </si>
  <si>
    <t>Sub Total</t>
  </si>
  <si>
    <t>TOTAL</t>
  </si>
  <si>
    <t>Judge</t>
  </si>
  <si>
    <t>Jeff Singer</t>
  </si>
  <si>
    <t>Aaron Bounds</t>
  </si>
  <si>
    <t>Total</t>
  </si>
  <si>
    <t>Chad Greife</t>
  </si>
  <si>
    <t xml:space="preserve">   Jared Brockmeyer</t>
  </si>
  <si>
    <t>School</t>
  </si>
  <si>
    <t>Division</t>
  </si>
  <si>
    <t>Rep</t>
  </si>
  <si>
    <t>Per</t>
  </si>
  <si>
    <t>Tec</t>
  </si>
  <si>
    <t>Mus</t>
  </si>
  <si>
    <t>Comp</t>
  </si>
  <si>
    <t>Exc</t>
  </si>
  <si>
    <t>Mark Twain JH</t>
  </si>
  <si>
    <t>Exhibition</t>
  </si>
  <si>
    <t>Canton JH</t>
  </si>
  <si>
    <t>South Callaway JH</t>
  </si>
  <si>
    <t>JH</t>
  </si>
  <si>
    <t>Trenton JH</t>
  </si>
  <si>
    <t>Canton</t>
  </si>
  <si>
    <t>Blue</t>
  </si>
  <si>
    <t>Leeton</t>
  </si>
  <si>
    <t>Highland</t>
  </si>
  <si>
    <t>Silver</t>
  </si>
  <si>
    <t>Trenton</t>
  </si>
  <si>
    <t>South Callaway</t>
  </si>
  <si>
    <t>Bowling Green</t>
  </si>
  <si>
    <t>Gold</t>
  </si>
  <si>
    <t>Potosi</t>
  </si>
  <si>
    <t>Wright City</t>
  </si>
  <si>
    <t>Parade Captions</t>
  </si>
  <si>
    <t xml:space="preserve"> Percussion</t>
  </si>
  <si>
    <t>Guard</t>
  </si>
  <si>
    <t xml:space="preserve">Judge </t>
  </si>
  <si>
    <t xml:space="preserve">       Mike Sestak</t>
  </si>
  <si>
    <t>Danielle Welch</t>
  </si>
  <si>
    <t>Tech</t>
  </si>
  <si>
    <t>Cont</t>
  </si>
  <si>
    <t>Exhbition</t>
  </si>
  <si>
    <t>Indoor Guard</t>
  </si>
  <si>
    <t>Effect</t>
  </si>
  <si>
    <t>Ensemble</t>
  </si>
  <si>
    <t>Content</t>
  </si>
  <si>
    <t>Execution</t>
  </si>
  <si>
    <t>Subtotal</t>
  </si>
  <si>
    <t>Vocab</t>
  </si>
  <si>
    <t>Excellence</t>
  </si>
  <si>
    <t>Moving</t>
  </si>
  <si>
    <t>Scotland County</t>
  </si>
  <si>
    <t>Standstill</t>
  </si>
  <si>
    <t>Indoor Percussion</t>
  </si>
  <si>
    <t xml:space="preserve">   Ensemble</t>
  </si>
  <si>
    <t xml:space="preserve">   Mike Fuller</t>
  </si>
  <si>
    <t xml:space="preserve">  Mike Sestak</t>
  </si>
  <si>
    <t>Perf</t>
  </si>
  <si>
    <t>Field Recaps</t>
  </si>
  <si>
    <t>Music Effect</t>
  </si>
  <si>
    <t>Music Ensemble</t>
  </si>
  <si>
    <t>Visual Effect</t>
  </si>
  <si>
    <t>Visual Ensemble</t>
  </si>
  <si>
    <t>Mark Twain</t>
  </si>
  <si>
    <t>Field Captions</t>
  </si>
  <si>
    <t>Percussion</t>
  </si>
  <si>
    <t>Mike Sestak</t>
  </si>
  <si>
    <t>Exec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</si>
</sst>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center" readingOrder="0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 readingOrder="0"/>
    </xf>
    <xf borderId="6" fillId="0" fontId="1" numFmtId="0" xfId="0" applyBorder="1" applyFont="1"/>
    <xf borderId="7" fillId="0" fontId="1" numFmtId="0" xfId="0" applyAlignment="1" applyBorder="1" applyFont="1">
      <alignment horizontal="left" readingOrder="0"/>
    </xf>
    <xf borderId="7" fillId="0" fontId="1" numFmtId="0" xfId="0" applyAlignment="1" applyBorder="1" applyFont="1">
      <alignment readingOrder="0"/>
    </xf>
    <xf borderId="7" fillId="0" fontId="1" numFmtId="0" xfId="0" applyBorder="1" applyFont="1"/>
    <xf borderId="6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 readingOrder="0"/>
    </xf>
    <xf borderId="9" fillId="0" fontId="1" numFmtId="0" xfId="0" applyAlignment="1" applyBorder="1" applyFont="1">
      <alignment horizontal="center"/>
    </xf>
    <xf borderId="9" fillId="0" fontId="1" numFmtId="0" xfId="0" applyAlignment="1" applyBorder="1" applyFont="1">
      <alignment readingOrder="0"/>
    </xf>
    <xf borderId="9" fillId="2" fontId="1" numFmtId="0" xfId="0" applyAlignment="1" applyBorder="1" applyFill="1" applyFont="1">
      <alignment horizontal="center" readingOrder="0"/>
    </xf>
    <xf borderId="9" fillId="2" fontId="1" numFmtId="0" xfId="0" applyAlignment="1" applyBorder="1" applyFont="1">
      <alignment horizontal="center"/>
    </xf>
    <xf borderId="10" fillId="2" fontId="1" numFmtId="0" xfId="0" applyAlignment="1" applyBorder="1" applyFont="1">
      <alignment horizontal="center" readingOrder="0"/>
    </xf>
    <xf borderId="10" fillId="2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 readingOrder="0"/>
    </xf>
    <xf borderId="10" fillId="0" fontId="1" numFmtId="0" xfId="0" applyAlignment="1" applyBorder="1" applyFont="1">
      <alignment horizontal="center"/>
    </xf>
    <xf borderId="7" fillId="2" fontId="1" numFmtId="0" xfId="0" applyAlignment="1" applyBorder="1" applyFont="1">
      <alignment horizontal="center" readingOrder="0"/>
    </xf>
    <xf borderId="7" fillId="2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3" fillId="2" fontId="1" numFmtId="0" xfId="0" applyAlignment="1" applyBorder="1" applyFont="1">
      <alignment horizontal="center" readingOrder="0"/>
    </xf>
    <xf borderId="11" fillId="2" fontId="1" numFmtId="0" xfId="0" applyAlignment="1" applyBorder="1" applyFont="1">
      <alignment horizontal="center" readingOrder="0"/>
    </xf>
    <xf borderId="11" fillId="0" fontId="1" numFmtId="0" xfId="0" applyAlignment="1" applyBorder="1" applyFont="1">
      <alignment horizontal="center" readingOrder="0"/>
    </xf>
    <xf borderId="12" fillId="2" fontId="1" numFmtId="0" xfId="0" applyAlignment="1" applyBorder="1" applyFont="1">
      <alignment horizontal="center" readingOrder="0"/>
    </xf>
    <xf borderId="1" fillId="0" fontId="1" numFmtId="0" xfId="0" applyBorder="1" applyFont="1"/>
    <xf borderId="13" fillId="0" fontId="1" numFmtId="0" xfId="0" applyAlignment="1" applyBorder="1" applyFont="1">
      <alignment horizontal="center" readingOrder="0"/>
    </xf>
    <xf borderId="10" fillId="2" fontId="1" numFmtId="0" xfId="0" applyBorder="1" applyFont="1"/>
    <xf borderId="10" fillId="0" fontId="1" numFmtId="0" xfId="0" applyBorder="1" applyFont="1"/>
    <xf borderId="7" fillId="3" fontId="1" numFmtId="0" xfId="0" applyAlignment="1" applyBorder="1" applyFill="1" applyFont="1">
      <alignment horizontal="center" readingOrder="0"/>
    </xf>
    <xf borderId="7" fillId="3" fontId="1" numFmtId="0" xfId="0" applyAlignment="1" applyBorder="1" applyFont="1">
      <alignment horizontal="center"/>
    </xf>
    <xf borderId="6" fillId="0" fontId="1" numFmtId="0" xfId="0" applyAlignment="1" applyBorder="1" applyFont="1">
      <alignment horizontal="left"/>
    </xf>
    <xf borderId="4" fillId="0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left" readingOrder="0"/>
    </xf>
    <xf borderId="6" fillId="0" fontId="1" numFmtId="0" xfId="0" applyAlignment="1" applyBorder="1" applyFont="1">
      <alignment readingOrder="0"/>
    </xf>
    <xf borderId="14" fillId="2" fontId="1" numFmtId="0" xfId="0" applyAlignment="1" applyBorder="1" applyFont="1">
      <alignment horizontal="center" readingOrder="0"/>
    </xf>
    <xf borderId="8" fillId="0" fontId="1" numFmtId="0" xfId="0" applyAlignment="1" applyBorder="1" applyFont="1">
      <alignment horizontal="center" readingOrder="0"/>
    </xf>
    <xf borderId="12" fillId="0" fontId="1" numFmtId="0" xfId="0" applyAlignment="1" applyBorder="1" applyFont="1">
      <alignment horizontal="center" readingOrder="0"/>
    </xf>
    <xf borderId="11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 readingOrder="0"/>
    </xf>
    <xf borderId="12" fillId="0" fontId="1" numFmtId="0" xfId="0" applyAlignment="1" applyBorder="1" applyFont="1">
      <alignment horizontal="center"/>
    </xf>
    <xf borderId="3" fillId="2" fontId="1" numFmtId="0" xfId="0" applyAlignment="1" applyBorder="1" applyFont="1">
      <alignment horizontal="center"/>
    </xf>
    <xf borderId="11" fillId="2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14"/>
    <col customWidth="1" min="3" max="3" width="6.29"/>
    <col customWidth="1" min="4" max="4" width="5.57"/>
    <col customWidth="1" min="5" max="5" width="5.86"/>
    <col customWidth="1" min="6" max="6" width="5.43"/>
    <col customWidth="1" min="7" max="7" width="5.0"/>
    <col customWidth="1" min="8" max="8" width="5.71"/>
    <col customWidth="1" min="9" max="9" width="7.14"/>
    <col customWidth="1" min="10" max="10" width="5.14"/>
    <col customWidth="1" min="11" max="11" width="5.0"/>
    <col customWidth="1" min="12" max="12" width="5.57"/>
    <col customWidth="1" min="13" max="13" width="6.43"/>
    <col customWidth="1" min="14" max="14" width="5.57"/>
    <col customWidth="1" min="15" max="15" width="6.57"/>
    <col customWidth="1" min="16" max="16" width="6.14"/>
    <col customWidth="1" min="17" max="17" width="9.29"/>
    <col customWidth="1" min="18" max="18" width="8.71"/>
  </cols>
  <sheetData>
    <row r="1">
      <c r="A1" s="1" t="s">
        <v>0</v>
      </c>
    </row>
    <row r="2">
      <c r="A2" s="2" t="s">
        <v>1</v>
      </c>
      <c r="B2" s="3"/>
      <c r="C2" s="2"/>
      <c r="D2" s="4"/>
      <c r="E2" s="4" t="s">
        <v>2</v>
      </c>
      <c r="F2" s="4"/>
      <c r="G2" s="4"/>
      <c r="H2" s="4"/>
      <c r="I2" s="5" t="s">
        <v>3</v>
      </c>
      <c r="J2" s="2"/>
      <c r="K2" s="4"/>
      <c r="L2" s="4" t="s">
        <v>4</v>
      </c>
      <c r="M2" s="4"/>
      <c r="N2" s="4"/>
      <c r="O2" s="6"/>
      <c r="P2" s="7" t="s">
        <v>5</v>
      </c>
      <c r="Q2" s="8" t="s">
        <v>6</v>
      </c>
      <c r="R2" s="8" t="s">
        <v>7</v>
      </c>
    </row>
    <row r="3">
      <c r="A3" s="2" t="s">
        <v>8</v>
      </c>
      <c r="B3" s="9"/>
      <c r="C3" s="10"/>
      <c r="D3" s="11" t="s">
        <v>9</v>
      </c>
      <c r="E3" s="11"/>
      <c r="F3" s="9"/>
      <c r="G3" s="11" t="s">
        <v>10</v>
      </c>
      <c r="H3" s="2"/>
      <c r="I3" s="11" t="s">
        <v>11</v>
      </c>
      <c r="J3" s="10"/>
      <c r="K3" s="11" t="s">
        <v>12</v>
      </c>
      <c r="L3" s="12"/>
      <c r="M3" s="13" t="s">
        <v>13</v>
      </c>
      <c r="N3" s="14"/>
      <c r="O3" s="15"/>
      <c r="P3" s="11" t="s">
        <v>11</v>
      </c>
      <c r="Q3" s="16"/>
      <c r="R3" s="16"/>
    </row>
    <row r="4">
      <c r="A4" s="17" t="s">
        <v>14</v>
      </c>
      <c r="B4" s="17" t="s">
        <v>15</v>
      </c>
      <c r="C4" s="17" t="s">
        <v>16</v>
      </c>
      <c r="D4" s="17" t="s">
        <v>17</v>
      </c>
      <c r="E4" s="17" t="s">
        <v>11</v>
      </c>
      <c r="F4" s="17" t="s">
        <v>18</v>
      </c>
      <c r="G4" s="17" t="s">
        <v>19</v>
      </c>
      <c r="H4" s="17" t="s">
        <v>11</v>
      </c>
      <c r="I4" s="18"/>
      <c r="J4" s="17" t="s">
        <v>16</v>
      </c>
      <c r="K4" s="19" t="s">
        <v>17</v>
      </c>
      <c r="L4" s="19" t="s">
        <v>11</v>
      </c>
      <c r="M4" s="19" t="s">
        <v>20</v>
      </c>
      <c r="N4" s="19" t="s">
        <v>21</v>
      </c>
      <c r="O4" s="19" t="s">
        <v>11</v>
      </c>
      <c r="P4" s="18"/>
      <c r="Q4" s="18"/>
      <c r="R4" s="18"/>
    </row>
    <row r="5">
      <c r="A5" s="20" t="s">
        <v>22</v>
      </c>
      <c r="B5" s="20" t="s">
        <v>23</v>
      </c>
      <c r="C5" s="20">
        <v>62.0</v>
      </c>
      <c r="D5" s="20">
        <v>63.0</v>
      </c>
      <c r="E5" s="21">
        <f t="shared" ref="E5:E6" si="1">SUM(C5+D5)</f>
        <v>125</v>
      </c>
      <c r="F5" s="20">
        <v>65.0</v>
      </c>
      <c r="G5" s="20">
        <v>60.0</v>
      </c>
      <c r="H5" s="21">
        <f>SUM(F5+G5)</f>
        <v>125</v>
      </c>
      <c r="I5" s="21">
        <f>SUM(E5+H5)</f>
        <v>250</v>
      </c>
      <c r="J5" s="20">
        <v>63.0</v>
      </c>
      <c r="K5" s="20">
        <v>62.0</v>
      </c>
      <c r="L5" s="21">
        <f>SUM(J5+K5)</f>
        <v>125</v>
      </c>
      <c r="M5" s="20">
        <v>74.0</v>
      </c>
      <c r="N5" s="20">
        <v>70.0</v>
      </c>
      <c r="O5" s="21">
        <f>SUM(M5+N5)</f>
        <v>144</v>
      </c>
      <c r="P5" s="21">
        <f>SUM(L5+O5)</f>
        <v>269</v>
      </c>
      <c r="Q5" s="21">
        <f t="shared" ref="Q5:Q16" si="2">(I5*0.6)+(P5*0.4)</f>
        <v>257.6</v>
      </c>
      <c r="R5" s="21">
        <f t="shared" ref="R5:R16" si="3">(Q5/4)</f>
        <v>64.4</v>
      </c>
    </row>
    <row r="6">
      <c r="A6" s="22" t="s">
        <v>24</v>
      </c>
      <c r="B6" s="22" t="s">
        <v>23</v>
      </c>
      <c r="C6" s="22">
        <v>61.0</v>
      </c>
      <c r="D6" s="22">
        <v>63.0</v>
      </c>
      <c r="E6" s="23">
        <f t="shared" si="1"/>
        <v>124</v>
      </c>
      <c r="F6" s="22">
        <v>60.0</v>
      </c>
      <c r="G6" s="22">
        <v>63.0</v>
      </c>
      <c r="H6" s="23">
        <f t="shared" ref="H6:H10" si="4">(F6+G6)</f>
        <v>123</v>
      </c>
      <c r="I6" s="23">
        <f t="shared" ref="I6:I10" si="5">(E6+H6)</f>
        <v>247</v>
      </c>
      <c r="J6" s="22">
        <v>64.0</v>
      </c>
      <c r="K6" s="22">
        <v>63.0</v>
      </c>
      <c r="L6" s="23">
        <f t="shared" ref="L6:L10" si="6">(J6+K6)</f>
        <v>127</v>
      </c>
      <c r="M6" s="22">
        <v>82.0</v>
      </c>
      <c r="N6" s="22">
        <v>74.0</v>
      </c>
      <c r="O6" s="23">
        <f t="shared" ref="O6:O10" si="7">(M6+N6)</f>
        <v>156</v>
      </c>
      <c r="P6" s="23">
        <f t="shared" ref="P6:P10" si="8">(L6+O6)</f>
        <v>283</v>
      </c>
      <c r="Q6" s="23">
        <f t="shared" si="2"/>
        <v>261.4</v>
      </c>
      <c r="R6" s="23">
        <f t="shared" si="3"/>
        <v>65.35</v>
      </c>
    </row>
    <row r="7">
      <c r="A7" s="24" t="s">
        <v>25</v>
      </c>
      <c r="B7" s="24" t="s">
        <v>26</v>
      </c>
      <c r="C7" s="24">
        <v>68.0</v>
      </c>
      <c r="D7" s="24">
        <v>69.0</v>
      </c>
      <c r="E7" s="25">
        <f t="shared" ref="E7:E10" si="9">(C7+D7)</f>
        <v>137</v>
      </c>
      <c r="F7" s="24">
        <v>67.0</v>
      </c>
      <c r="G7" s="24">
        <v>65.0</v>
      </c>
      <c r="H7" s="25">
        <f t="shared" si="4"/>
        <v>132</v>
      </c>
      <c r="I7" s="25">
        <f t="shared" si="5"/>
        <v>269</v>
      </c>
      <c r="J7" s="24">
        <v>65.0</v>
      </c>
      <c r="K7" s="24">
        <v>64.0</v>
      </c>
      <c r="L7" s="25">
        <f t="shared" si="6"/>
        <v>129</v>
      </c>
      <c r="M7" s="24">
        <v>66.0</v>
      </c>
      <c r="N7" s="24">
        <v>76.0</v>
      </c>
      <c r="O7" s="25">
        <f t="shared" si="7"/>
        <v>142</v>
      </c>
      <c r="P7" s="25">
        <f t="shared" si="8"/>
        <v>271</v>
      </c>
      <c r="Q7" s="25">
        <f t="shared" si="2"/>
        <v>269.8</v>
      </c>
      <c r="R7" s="25">
        <f t="shared" si="3"/>
        <v>67.45</v>
      </c>
    </row>
    <row r="8">
      <c r="A8" s="24" t="s">
        <v>27</v>
      </c>
      <c r="B8" s="24" t="s">
        <v>26</v>
      </c>
      <c r="C8" s="24">
        <v>71.0</v>
      </c>
      <c r="D8" s="24">
        <v>70.0</v>
      </c>
      <c r="E8" s="25">
        <f t="shared" si="9"/>
        <v>141</v>
      </c>
      <c r="F8" s="24">
        <v>64.0</v>
      </c>
      <c r="G8" s="24">
        <v>66.0</v>
      </c>
      <c r="H8" s="25">
        <f t="shared" si="4"/>
        <v>130</v>
      </c>
      <c r="I8" s="25">
        <f t="shared" si="5"/>
        <v>271</v>
      </c>
      <c r="J8" s="24">
        <v>66.0</v>
      </c>
      <c r="K8" s="24">
        <v>65.0</v>
      </c>
      <c r="L8" s="25">
        <f t="shared" si="6"/>
        <v>131</v>
      </c>
      <c r="M8" s="24">
        <v>62.0</v>
      </c>
      <c r="N8" s="24">
        <v>68.0</v>
      </c>
      <c r="O8" s="25">
        <f t="shared" si="7"/>
        <v>130</v>
      </c>
      <c r="P8" s="25">
        <f t="shared" si="8"/>
        <v>261</v>
      </c>
      <c r="Q8" s="25">
        <f t="shared" si="2"/>
        <v>267</v>
      </c>
      <c r="R8" s="25">
        <f t="shared" si="3"/>
        <v>66.75</v>
      </c>
    </row>
    <row r="9">
      <c r="A9" s="22" t="s">
        <v>28</v>
      </c>
      <c r="B9" s="22" t="s">
        <v>29</v>
      </c>
      <c r="C9" s="22">
        <v>62.0</v>
      </c>
      <c r="D9" s="22">
        <v>63.0</v>
      </c>
      <c r="E9" s="23">
        <f t="shared" si="9"/>
        <v>125</v>
      </c>
      <c r="F9" s="22">
        <v>65.0</v>
      </c>
      <c r="G9" s="22">
        <v>68.0</v>
      </c>
      <c r="H9" s="23">
        <f t="shared" si="4"/>
        <v>133</v>
      </c>
      <c r="I9" s="23">
        <f t="shared" si="5"/>
        <v>258</v>
      </c>
      <c r="J9" s="22">
        <v>56.0</v>
      </c>
      <c r="K9" s="22">
        <v>55.0</v>
      </c>
      <c r="L9" s="23">
        <f t="shared" si="6"/>
        <v>111</v>
      </c>
      <c r="M9" s="22">
        <v>58.0</v>
      </c>
      <c r="N9" s="22">
        <v>78.0</v>
      </c>
      <c r="O9" s="23">
        <f t="shared" si="7"/>
        <v>136</v>
      </c>
      <c r="P9" s="23">
        <f t="shared" si="8"/>
        <v>247</v>
      </c>
      <c r="Q9" s="23">
        <f t="shared" si="2"/>
        <v>253.6</v>
      </c>
      <c r="R9" s="23">
        <f t="shared" si="3"/>
        <v>63.4</v>
      </c>
    </row>
    <row r="10">
      <c r="A10" s="22" t="s">
        <v>30</v>
      </c>
      <c r="B10" s="22" t="s">
        <v>29</v>
      </c>
      <c r="C10" s="22">
        <v>63.0</v>
      </c>
      <c r="D10" s="22">
        <v>65.0</v>
      </c>
      <c r="E10" s="23">
        <f t="shared" si="9"/>
        <v>128</v>
      </c>
      <c r="F10" s="22">
        <v>65.0</v>
      </c>
      <c r="G10" s="22">
        <v>60.0</v>
      </c>
      <c r="H10" s="23">
        <f t="shared" si="4"/>
        <v>125</v>
      </c>
      <c r="I10" s="23">
        <f t="shared" si="5"/>
        <v>253</v>
      </c>
      <c r="J10" s="22">
        <v>55.0</v>
      </c>
      <c r="K10" s="22">
        <v>54.0</v>
      </c>
      <c r="L10" s="23">
        <f t="shared" si="6"/>
        <v>109</v>
      </c>
      <c r="M10" s="22">
        <v>66.0</v>
      </c>
      <c r="N10" s="22">
        <v>76.0</v>
      </c>
      <c r="O10" s="23">
        <f t="shared" si="7"/>
        <v>142</v>
      </c>
      <c r="P10" s="23">
        <f t="shared" si="8"/>
        <v>251</v>
      </c>
      <c r="Q10" s="23">
        <f t="shared" si="2"/>
        <v>252.2</v>
      </c>
      <c r="R10" s="23">
        <f t="shared" si="3"/>
        <v>63.05</v>
      </c>
    </row>
    <row r="11">
      <c r="A11" s="24" t="s">
        <v>31</v>
      </c>
      <c r="B11" s="24" t="s">
        <v>32</v>
      </c>
      <c r="C11" s="24">
        <v>72.0</v>
      </c>
      <c r="D11" s="24">
        <v>73.0</v>
      </c>
      <c r="E11" s="25">
        <f>SUM(C11+D11)</f>
        <v>145</v>
      </c>
      <c r="F11" s="24">
        <v>67.0</v>
      </c>
      <c r="G11" s="24">
        <v>68.0</v>
      </c>
      <c r="H11" s="25">
        <f>SUM(F11+G11)</f>
        <v>135</v>
      </c>
      <c r="I11" s="25">
        <f>SUM(E11+H11)</f>
        <v>280</v>
      </c>
      <c r="J11" s="24">
        <v>62.0</v>
      </c>
      <c r="K11" s="24">
        <v>63.0</v>
      </c>
      <c r="L11" s="25">
        <f>SUM(J11+K11)</f>
        <v>125</v>
      </c>
      <c r="M11" s="24">
        <v>52.0</v>
      </c>
      <c r="N11" s="24">
        <v>68.0</v>
      </c>
      <c r="O11" s="25">
        <f>SUM(M11+N11)</f>
        <v>120</v>
      </c>
      <c r="P11" s="25">
        <f>SUM(L11+O11)</f>
        <v>245</v>
      </c>
      <c r="Q11" s="25">
        <f t="shared" si="2"/>
        <v>266</v>
      </c>
      <c r="R11" s="25">
        <f t="shared" si="3"/>
        <v>66.5</v>
      </c>
    </row>
    <row r="12">
      <c r="A12" s="24" t="s">
        <v>33</v>
      </c>
      <c r="B12" s="24" t="s">
        <v>32</v>
      </c>
      <c r="C12" s="24">
        <v>69.0</v>
      </c>
      <c r="D12" s="24">
        <v>66.0</v>
      </c>
      <c r="E12" s="25">
        <f t="shared" ref="E12:E16" si="10">(C12+D12)</f>
        <v>135</v>
      </c>
      <c r="F12" s="24">
        <v>68.0</v>
      </c>
      <c r="G12" s="24">
        <v>70.0</v>
      </c>
      <c r="H12" s="25">
        <f t="shared" ref="H12:H16" si="11">(F12+G12)</f>
        <v>138</v>
      </c>
      <c r="I12" s="25">
        <f t="shared" ref="I12:I16" si="12">(E12+H12)</f>
        <v>273</v>
      </c>
      <c r="J12" s="24">
        <v>72.0</v>
      </c>
      <c r="K12" s="24">
        <v>71.0</v>
      </c>
      <c r="L12" s="25">
        <f t="shared" ref="L12:L16" si="13">(J12+K12)</f>
        <v>143</v>
      </c>
      <c r="M12" s="24">
        <v>70.0</v>
      </c>
      <c r="N12" s="24">
        <v>74.0</v>
      </c>
      <c r="O12" s="25">
        <f t="shared" ref="O12:O16" si="14">(M12+N12)</f>
        <v>144</v>
      </c>
      <c r="P12" s="25">
        <f t="shared" ref="P12:P16" si="15">(L12+O12)</f>
        <v>287</v>
      </c>
      <c r="Q12" s="25">
        <f t="shared" si="2"/>
        <v>278.6</v>
      </c>
      <c r="R12" s="25">
        <f t="shared" si="3"/>
        <v>69.65</v>
      </c>
    </row>
    <row r="13">
      <c r="A13" s="24" t="s">
        <v>34</v>
      </c>
      <c r="B13" s="24" t="s">
        <v>32</v>
      </c>
      <c r="C13" s="24">
        <v>75.0</v>
      </c>
      <c r="D13" s="24">
        <v>76.0</v>
      </c>
      <c r="E13" s="25">
        <f t="shared" si="10"/>
        <v>151</v>
      </c>
      <c r="F13" s="24">
        <v>70.0</v>
      </c>
      <c r="G13" s="24">
        <v>73.0</v>
      </c>
      <c r="H13" s="25">
        <f t="shared" si="11"/>
        <v>143</v>
      </c>
      <c r="I13" s="25">
        <f t="shared" si="12"/>
        <v>294</v>
      </c>
      <c r="J13" s="24">
        <v>57.0</v>
      </c>
      <c r="K13" s="24">
        <v>56.0</v>
      </c>
      <c r="L13" s="25">
        <f t="shared" si="13"/>
        <v>113</v>
      </c>
      <c r="M13" s="24">
        <v>68.0</v>
      </c>
      <c r="N13" s="24">
        <v>70.0</v>
      </c>
      <c r="O13" s="25">
        <f t="shared" si="14"/>
        <v>138</v>
      </c>
      <c r="P13" s="25">
        <f t="shared" si="15"/>
        <v>251</v>
      </c>
      <c r="Q13" s="25">
        <f t="shared" si="2"/>
        <v>276.8</v>
      </c>
      <c r="R13" s="25">
        <f t="shared" si="3"/>
        <v>69.2</v>
      </c>
    </row>
    <row r="14">
      <c r="A14" s="22" t="s">
        <v>35</v>
      </c>
      <c r="B14" s="22" t="s">
        <v>36</v>
      </c>
      <c r="C14" s="22">
        <v>66.0</v>
      </c>
      <c r="D14" s="22">
        <v>68.0</v>
      </c>
      <c r="E14" s="23">
        <f t="shared" si="10"/>
        <v>134</v>
      </c>
      <c r="F14" s="22">
        <v>72.0</v>
      </c>
      <c r="G14" s="22">
        <v>70.0</v>
      </c>
      <c r="H14" s="23">
        <f t="shared" si="11"/>
        <v>142</v>
      </c>
      <c r="I14" s="23">
        <f t="shared" si="12"/>
        <v>276</v>
      </c>
      <c r="J14" s="22">
        <v>73.0</v>
      </c>
      <c r="K14" s="22">
        <v>72.0</v>
      </c>
      <c r="L14" s="23">
        <f t="shared" si="13"/>
        <v>145</v>
      </c>
      <c r="M14" s="22">
        <v>64.0</v>
      </c>
      <c r="N14" s="22">
        <v>69.0</v>
      </c>
      <c r="O14" s="23">
        <f t="shared" si="14"/>
        <v>133</v>
      </c>
      <c r="P14" s="23">
        <f t="shared" si="15"/>
        <v>278</v>
      </c>
      <c r="Q14" s="23">
        <f t="shared" si="2"/>
        <v>276.8</v>
      </c>
      <c r="R14" s="23">
        <f t="shared" si="3"/>
        <v>69.2</v>
      </c>
    </row>
    <row r="15">
      <c r="A15" s="22" t="s">
        <v>37</v>
      </c>
      <c r="B15" s="22" t="s">
        <v>36</v>
      </c>
      <c r="C15" s="22">
        <v>84.0</v>
      </c>
      <c r="D15" s="22">
        <v>86.0</v>
      </c>
      <c r="E15" s="22">
        <f t="shared" si="10"/>
        <v>170</v>
      </c>
      <c r="F15" s="22">
        <v>85.0</v>
      </c>
      <c r="G15" s="22">
        <v>85.0</v>
      </c>
      <c r="H15" s="22">
        <f t="shared" si="11"/>
        <v>170</v>
      </c>
      <c r="I15" s="22">
        <f t="shared" si="12"/>
        <v>340</v>
      </c>
      <c r="J15" s="22">
        <v>75.0</v>
      </c>
      <c r="K15" s="22">
        <v>73.0</v>
      </c>
      <c r="L15" s="22">
        <f t="shared" si="13"/>
        <v>148</v>
      </c>
      <c r="M15" s="22">
        <v>76.0</v>
      </c>
      <c r="N15" s="22">
        <v>84.0</v>
      </c>
      <c r="O15" s="22">
        <f t="shared" si="14"/>
        <v>160</v>
      </c>
      <c r="P15" s="22">
        <f t="shared" si="15"/>
        <v>308</v>
      </c>
      <c r="Q15" s="23">
        <f t="shared" si="2"/>
        <v>327.2</v>
      </c>
      <c r="R15" s="22">
        <f t="shared" si="3"/>
        <v>81.8</v>
      </c>
    </row>
    <row r="16">
      <c r="A16" s="26" t="s">
        <v>38</v>
      </c>
      <c r="B16" s="26" t="s">
        <v>36</v>
      </c>
      <c r="C16" s="26">
        <v>81.0</v>
      </c>
      <c r="D16" s="26">
        <v>83.0</v>
      </c>
      <c r="E16" s="27">
        <f t="shared" si="10"/>
        <v>164</v>
      </c>
      <c r="F16" s="26">
        <v>78.0</v>
      </c>
      <c r="G16" s="26">
        <v>75.0</v>
      </c>
      <c r="H16" s="27">
        <f t="shared" si="11"/>
        <v>153</v>
      </c>
      <c r="I16" s="27">
        <f t="shared" si="12"/>
        <v>317</v>
      </c>
      <c r="J16" s="26">
        <v>74.0</v>
      </c>
      <c r="K16" s="26">
        <v>72.0</v>
      </c>
      <c r="L16" s="27">
        <f t="shared" si="13"/>
        <v>146</v>
      </c>
      <c r="M16" s="26">
        <v>82.0</v>
      </c>
      <c r="N16" s="26">
        <v>86.0</v>
      </c>
      <c r="O16" s="27">
        <f t="shared" si="14"/>
        <v>168</v>
      </c>
      <c r="P16" s="27">
        <f t="shared" si="15"/>
        <v>314</v>
      </c>
      <c r="Q16" s="27">
        <f t="shared" si="2"/>
        <v>315.8</v>
      </c>
      <c r="R16" s="27">
        <f t="shared" si="3"/>
        <v>78.95</v>
      </c>
    </row>
    <row r="18">
      <c r="B18" s="1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6.57"/>
    <col customWidth="1" min="2" max="2" width="9.71"/>
    <col customWidth="1" min="3" max="3" width="5.71"/>
    <col customWidth="1" min="4" max="4" width="5.43"/>
    <col customWidth="1" min="5" max="5" width="6.0"/>
    <col customWidth="1" min="6" max="6" width="6.29"/>
    <col customWidth="1" min="7" max="7" width="5.14"/>
    <col customWidth="1" min="8" max="8" width="6.0"/>
  </cols>
  <sheetData>
    <row r="1">
      <c r="A1" s="1" t="s">
        <v>39</v>
      </c>
    </row>
    <row r="2">
      <c r="A2" s="8" t="s">
        <v>1</v>
      </c>
      <c r="B2" s="16"/>
      <c r="C2" s="8" t="s">
        <v>40</v>
      </c>
      <c r="D2" s="28"/>
      <c r="E2" s="6"/>
      <c r="F2" s="29"/>
      <c r="G2" s="4" t="s">
        <v>41</v>
      </c>
      <c r="H2" s="6"/>
      <c r="I2" s="30"/>
    </row>
    <row r="3">
      <c r="A3" s="8" t="s">
        <v>42</v>
      </c>
      <c r="B3" s="16"/>
      <c r="C3" s="8" t="s">
        <v>43</v>
      </c>
      <c r="D3" s="28"/>
      <c r="E3" s="10"/>
      <c r="F3" s="10"/>
      <c r="G3" s="11" t="s">
        <v>44</v>
      </c>
      <c r="H3" s="9"/>
      <c r="I3" s="30"/>
    </row>
    <row r="4">
      <c r="A4" s="8" t="s">
        <v>14</v>
      </c>
      <c r="B4" s="17" t="s">
        <v>15</v>
      </c>
      <c r="C4" s="17" t="s">
        <v>45</v>
      </c>
      <c r="D4" s="17" t="s">
        <v>19</v>
      </c>
      <c r="E4" s="24" t="s">
        <v>11</v>
      </c>
      <c r="F4" s="17" t="s">
        <v>46</v>
      </c>
      <c r="G4" s="17" t="s">
        <v>21</v>
      </c>
      <c r="H4" s="17" t="s">
        <v>11</v>
      </c>
      <c r="I4" s="30"/>
    </row>
    <row r="5">
      <c r="A5" s="31" t="s">
        <v>22</v>
      </c>
      <c r="B5" s="20" t="s">
        <v>23</v>
      </c>
      <c r="C5" s="20">
        <v>60.0</v>
      </c>
      <c r="D5" s="20">
        <v>60.0</v>
      </c>
      <c r="E5" s="21">
        <f t="shared" ref="E5:E16" si="1">(C5+D5)</f>
        <v>120</v>
      </c>
      <c r="F5" s="20">
        <v>65.0</v>
      </c>
      <c r="G5" s="20">
        <v>63.0</v>
      </c>
      <c r="H5" s="21">
        <f t="shared" ref="H5:H16" si="2">(F5+G5)</f>
        <v>128</v>
      </c>
      <c r="I5" s="30"/>
    </row>
    <row r="6">
      <c r="A6" s="32" t="s">
        <v>24</v>
      </c>
      <c r="B6" s="22" t="s">
        <v>47</v>
      </c>
      <c r="C6" s="22">
        <v>63.0</v>
      </c>
      <c r="D6" s="22">
        <v>62.0</v>
      </c>
      <c r="E6" s="23">
        <f t="shared" si="1"/>
        <v>125</v>
      </c>
      <c r="F6" s="22">
        <v>66.0</v>
      </c>
      <c r="G6" s="22">
        <v>65.0</v>
      </c>
      <c r="H6" s="23">
        <f t="shared" si="2"/>
        <v>131</v>
      </c>
      <c r="I6" s="30"/>
    </row>
    <row r="7">
      <c r="A7" s="33" t="s">
        <v>25</v>
      </c>
      <c r="B7" s="24" t="s">
        <v>26</v>
      </c>
      <c r="C7" s="24">
        <v>71.0</v>
      </c>
      <c r="D7" s="24">
        <v>73.0</v>
      </c>
      <c r="E7" s="25">
        <f t="shared" si="1"/>
        <v>144</v>
      </c>
      <c r="F7" s="24">
        <v>0.0</v>
      </c>
      <c r="G7" s="24">
        <v>0.0</v>
      </c>
      <c r="H7" s="25">
        <f t="shared" si="2"/>
        <v>0</v>
      </c>
      <c r="I7" s="30"/>
    </row>
    <row r="8">
      <c r="A8" s="33" t="s">
        <v>27</v>
      </c>
      <c r="B8" s="24" t="s">
        <v>26</v>
      </c>
      <c r="C8" s="24">
        <v>64.0</v>
      </c>
      <c r="D8" s="24">
        <v>62.0</v>
      </c>
      <c r="E8" s="25">
        <f t="shared" si="1"/>
        <v>126</v>
      </c>
      <c r="F8" s="24">
        <v>0.0</v>
      </c>
      <c r="G8" s="24">
        <v>0.0</v>
      </c>
      <c r="H8" s="25">
        <f t="shared" si="2"/>
        <v>0</v>
      </c>
      <c r="I8" s="30"/>
    </row>
    <row r="9">
      <c r="A9" s="32" t="s">
        <v>28</v>
      </c>
      <c r="B9" s="22" t="s">
        <v>29</v>
      </c>
      <c r="C9" s="22">
        <v>68.0</v>
      </c>
      <c r="D9" s="22">
        <v>67.0</v>
      </c>
      <c r="E9" s="23">
        <f t="shared" si="1"/>
        <v>135</v>
      </c>
      <c r="F9" s="22">
        <v>62.0</v>
      </c>
      <c r="G9" s="22">
        <v>61.0</v>
      </c>
      <c r="H9" s="23">
        <f t="shared" si="2"/>
        <v>123</v>
      </c>
      <c r="I9" s="30"/>
    </row>
    <row r="10">
      <c r="A10" s="32" t="s">
        <v>30</v>
      </c>
      <c r="B10" s="22" t="s">
        <v>29</v>
      </c>
      <c r="C10" s="22">
        <v>72.0</v>
      </c>
      <c r="D10" s="22">
        <v>72.0</v>
      </c>
      <c r="E10" s="23">
        <f t="shared" si="1"/>
        <v>144</v>
      </c>
      <c r="F10" s="22">
        <v>61.0</v>
      </c>
      <c r="G10" s="22">
        <v>60.0</v>
      </c>
      <c r="H10" s="23">
        <f t="shared" si="2"/>
        <v>121</v>
      </c>
      <c r="I10" s="30"/>
    </row>
    <row r="11">
      <c r="A11" s="33" t="s">
        <v>31</v>
      </c>
      <c r="B11" s="24" t="s">
        <v>32</v>
      </c>
      <c r="C11" s="24">
        <v>70.0</v>
      </c>
      <c r="D11" s="24">
        <v>70.0</v>
      </c>
      <c r="E11" s="25">
        <f t="shared" si="1"/>
        <v>140</v>
      </c>
      <c r="F11" s="24">
        <v>60.0</v>
      </c>
      <c r="G11" s="24">
        <v>60.0</v>
      </c>
      <c r="H11" s="25">
        <f t="shared" si="2"/>
        <v>120</v>
      </c>
      <c r="I11" s="30"/>
    </row>
    <row r="12">
      <c r="A12" s="33" t="s">
        <v>33</v>
      </c>
      <c r="B12" s="24" t="s">
        <v>32</v>
      </c>
      <c r="C12" s="24">
        <v>77.0</v>
      </c>
      <c r="D12" s="24">
        <v>76.0</v>
      </c>
      <c r="E12" s="25">
        <f t="shared" si="1"/>
        <v>153</v>
      </c>
      <c r="F12" s="24">
        <v>63.0</v>
      </c>
      <c r="G12" s="24">
        <v>60.0</v>
      </c>
      <c r="H12" s="25">
        <f t="shared" si="2"/>
        <v>123</v>
      </c>
      <c r="I12" s="30"/>
    </row>
    <row r="13">
      <c r="A13" s="33" t="s">
        <v>34</v>
      </c>
      <c r="B13" s="24" t="s">
        <v>32</v>
      </c>
      <c r="C13" s="24">
        <v>75.0</v>
      </c>
      <c r="D13" s="24">
        <v>75.0</v>
      </c>
      <c r="E13" s="25">
        <f t="shared" si="1"/>
        <v>150</v>
      </c>
      <c r="F13" s="24">
        <v>64.0</v>
      </c>
      <c r="G13" s="24">
        <v>64.0</v>
      </c>
      <c r="H13" s="25">
        <f t="shared" si="2"/>
        <v>128</v>
      </c>
      <c r="I13" s="30"/>
    </row>
    <row r="14">
      <c r="A14" s="32" t="s">
        <v>35</v>
      </c>
      <c r="B14" s="22" t="s">
        <v>36</v>
      </c>
      <c r="C14" s="22">
        <v>72.0</v>
      </c>
      <c r="D14" s="22">
        <v>73.0</v>
      </c>
      <c r="E14" s="23">
        <f t="shared" si="1"/>
        <v>145</v>
      </c>
      <c r="F14" s="22">
        <v>68.0</v>
      </c>
      <c r="G14" s="22">
        <v>66.0</v>
      </c>
      <c r="H14" s="23">
        <f t="shared" si="2"/>
        <v>134</v>
      </c>
      <c r="I14" s="30"/>
    </row>
    <row r="15">
      <c r="A15" s="32" t="s">
        <v>37</v>
      </c>
      <c r="B15" s="22" t="s">
        <v>36</v>
      </c>
      <c r="C15" s="22">
        <v>81.0</v>
      </c>
      <c r="D15" s="22">
        <v>80.0</v>
      </c>
      <c r="E15" s="23">
        <f t="shared" si="1"/>
        <v>161</v>
      </c>
      <c r="F15" s="22">
        <v>78.0</v>
      </c>
      <c r="G15" s="22">
        <v>81.0</v>
      </c>
      <c r="H15" s="23">
        <f t="shared" si="2"/>
        <v>159</v>
      </c>
      <c r="I15" s="30"/>
    </row>
    <row r="16">
      <c r="A16" s="34" t="s">
        <v>38</v>
      </c>
      <c r="B16" s="26" t="s">
        <v>36</v>
      </c>
      <c r="C16" s="26">
        <v>76.0</v>
      </c>
      <c r="D16" s="26">
        <v>76.0</v>
      </c>
      <c r="E16" s="27">
        <f t="shared" si="1"/>
        <v>152</v>
      </c>
      <c r="F16" s="26">
        <v>67.0</v>
      </c>
      <c r="G16" s="26">
        <v>65.0</v>
      </c>
      <c r="H16" s="27">
        <f t="shared" si="2"/>
        <v>132</v>
      </c>
      <c r="I16" s="30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12.0"/>
    <col customWidth="1" min="3" max="3" width="9.14"/>
    <col customWidth="1" min="4" max="4" width="10.14"/>
    <col customWidth="1" min="5" max="5" width="8.57"/>
    <col customWidth="1" min="6" max="6" width="8.14"/>
    <col customWidth="1" min="7" max="7" width="10.71"/>
    <col customWidth="1" min="8" max="8" width="9.43"/>
    <col customWidth="1" min="9" max="9" width="8.71"/>
    <col customWidth="1" min="10" max="10" width="10.43"/>
  </cols>
  <sheetData>
    <row r="1">
      <c r="L1" s="30"/>
      <c r="M1" s="30"/>
    </row>
    <row r="2">
      <c r="A2" s="1" t="s">
        <v>48</v>
      </c>
      <c r="L2" s="30"/>
      <c r="M2" s="30"/>
    </row>
    <row r="3">
      <c r="L3" s="30"/>
      <c r="M3" s="30"/>
    </row>
    <row r="4">
      <c r="A4" s="8" t="s">
        <v>1</v>
      </c>
      <c r="B4" s="16"/>
      <c r="C4" s="35"/>
      <c r="D4" s="4" t="s">
        <v>49</v>
      </c>
      <c r="E4" s="6"/>
      <c r="F4" s="28"/>
      <c r="G4" s="4" t="s">
        <v>50</v>
      </c>
      <c r="H4" s="6"/>
      <c r="I4" s="12"/>
      <c r="J4" s="16"/>
      <c r="K4" s="30"/>
    </row>
    <row r="5">
      <c r="A5" s="8" t="s">
        <v>8</v>
      </c>
      <c r="B5" s="16"/>
      <c r="C5" s="35"/>
      <c r="D5" s="36" t="s">
        <v>12</v>
      </c>
      <c r="E5" s="6"/>
      <c r="F5" s="16"/>
      <c r="G5" s="11" t="s">
        <v>44</v>
      </c>
      <c r="H5" s="16"/>
      <c r="I5" s="12"/>
      <c r="J5" s="16"/>
      <c r="K5" s="30"/>
    </row>
    <row r="6">
      <c r="A6" s="8" t="s">
        <v>14</v>
      </c>
      <c r="B6" s="8" t="s">
        <v>15</v>
      </c>
      <c r="C6" s="8" t="s">
        <v>51</v>
      </c>
      <c r="D6" s="11" t="s">
        <v>52</v>
      </c>
      <c r="E6" s="8" t="s">
        <v>53</v>
      </c>
      <c r="F6" s="8" t="s">
        <v>54</v>
      </c>
      <c r="G6" s="8" t="s">
        <v>55</v>
      </c>
      <c r="H6" s="8" t="s">
        <v>53</v>
      </c>
      <c r="I6" s="8" t="s">
        <v>53</v>
      </c>
      <c r="J6" s="8" t="s">
        <v>7</v>
      </c>
      <c r="K6" s="30"/>
    </row>
    <row r="7">
      <c r="A7" s="20" t="s">
        <v>30</v>
      </c>
      <c r="B7" s="20" t="s">
        <v>56</v>
      </c>
      <c r="C7" s="20">
        <v>57.0</v>
      </c>
      <c r="D7" s="20">
        <v>55.0</v>
      </c>
      <c r="E7" s="21">
        <f t="shared" ref="E7:E10" si="1">(C7+D7)</f>
        <v>112</v>
      </c>
      <c r="F7" s="20">
        <v>64.0</v>
      </c>
      <c r="G7" s="20">
        <v>63.0</v>
      </c>
      <c r="H7" s="21">
        <f t="shared" ref="H7:H10" si="2">(F7+G7)</f>
        <v>127</v>
      </c>
      <c r="I7" s="37">
        <f>(E7*0.5)+(H7*0.5)</f>
        <v>119.5</v>
      </c>
      <c r="J7" s="21">
        <f t="shared" ref="J7:J10" si="3">(I7/2)</f>
        <v>59.75</v>
      </c>
    </row>
    <row r="8">
      <c r="A8" s="22" t="s">
        <v>57</v>
      </c>
      <c r="B8" s="22" t="s">
        <v>56</v>
      </c>
      <c r="C8" s="22">
        <v>64.0</v>
      </c>
      <c r="D8" s="22">
        <v>61.0</v>
      </c>
      <c r="E8" s="23">
        <f t="shared" si="1"/>
        <v>125</v>
      </c>
      <c r="F8" s="22">
        <v>61.0</v>
      </c>
      <c r="G8" s="22">
        <v>61.0</v>
      </c>
      <c r="H8" s="23">
        <f t="shared" si="2"/>
        <v>122</v>
      </c>
      <c r="I8" s="37">
        <f>(H8*0.5)+(E8*0.5)</f>
        <v>123.5</v>
      </c>
      <c r="J8" s="23">
        <f t="shared" si="3"/>
        <v>61.75</v>
      </c>
    </row>
    <row r="9">
      <c r="A9" s="24" t="s">
        <v>34</v>
      </c>
      <c r="B9" s="24" t="s">
        <v>56</v>
      </c>
      <c r="C9" s="24">
        <v>55.0</v>
      </c>
      <c r="D9" s="24">
        <v>52.0</v>
      </c>
      <c r="E9" s="25">
        <f t="shared" si="1"/>
        <v>107</v>
      </c>
      <c r="F9" s="24">
        <v>65.0</v>
      </c>
      <c r="G9" s="24">
        <v>67.0</v>
      </c>
      <c r="H9" s="25">
        <f t="shared" si="2"/>
        <v>132</v>
      </c>
      <c r="I9" s="38">
        <f>(E9*0.5)+(H9*0.5)</f>
        <v>119.5</v>
      </c>
      <c r="J9" s="25">
        <f t="shared" si="3"/>
        <v>59.75</v>
      </c>
    </row>
    <row r="10">
      <c r="A10" s="11" t="s">
        <v>35</v>
      </c>
      <c r="B10" s="11" t="s">
        <v>58</v>
      </c>
      <c r="C10" s="11">
        <v>62.0</v>
      </c>
      <c r="D10" s="11">
        <v>63.0</v>
      </c>
      <c r="E10" s="9">
        <f t="shared" si="1"/>
        <v>125</v>
      </c>
      <c r="F10" s="11">
        <v>53.0</v>
      </c>
      <c r="G10" s="11">
        <v>52.0</v>
      </c>
      <c r="H10" s="9">
        <f t="shared" si="2"/>
        <v>105</v>
      </c>
      <c r="I10" s="15">
        <f>(H10*0.5)+(E10*0.5)</f>
        <v>115</v>
      </c>
      <c r="J10" s="9">
        <f t="shared" si="3"/>
        <v>57.5</v>
      </c>
    </row>
    <row r="11">
      <c r="A11" s="30"/>
      <c r="B11" s="30"/>
      <c r="C11" s="30"/>
      <c r="D11" s="30"/>
      <c r="E11" s="30"/>
      <c r="F11" s="30"/>
      <c r="G11" s="30"/>
      <c r="H11" s="30"/>
      <c r="I11" s="30"/>
    </row>
    <row r="12">
      <c r="A12" s="30"/>
      <c r="B12" s="30"/>
      <c r="C12" s="30"/>
      <c r="D12" s="30"/>
      <c r="E12" s="30"/>
      <c r="F12" s="30"/>
      <c r="G12" s="30"/>
      <c r="H12" s="30"/>
      <c r="I12" s="30"/>
    </row>
    <row r="13">
      <c r="A13" s="30"/>
      <c r="B13" s="30"/>
      <c r="C13" s="30"/>
      <c r="D13" s="30"/>
      <c r="E13" s="30"/>
      <c r="F13" s="30"/>
      <c r="G13" s="30"/>
      <c r="H13" s="30"/>
      <c r="I13" s="30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10.86"/>
    <col customWidth="1" min="3" max="3" width="5.57"/>
    <col customWidth="1" min="4" max="4" width="7.29"/>
    <col customWidth="1" min="5" max="5" width="8.57"/>
    <col customWidth="1" min="6" max="6" width="6.14"/>
    <col customWidth="1" min="7" max="7" width="8.0"/>
    <col customWidth="1" min="8" max="8" width="8.29"/>
    <col customWidth="1" min="9" max="9" width="8.57"/>
    <col customWidth="1" min="10" max="10" width="6.86"/>
  </cols>
  <sheetData>
    <row r="2">
      <c r="A2" s="1" t="s">
        <v>59</v>
      </c>
    </row>
    <row r="4">
      <c r="A4" s="8" t="s">
        <v>1</v>
      </c>
      <c r="B4" s="16"/>
      <c r="C4" s="28"/>
      <c r="D4" s="4" t="s">
        <v>49</v>
      </c>
      <c r="E4" s="6"/>
      <c r="F4" s="35"/>
      <c r="G4" s="4" t="s">
        <v>60</v>
      </c>
      <c r="H4" s="6"/>
      <c r="I4" s="16"/>
      <c r="J4" s="16"/>
    </row>
    <row r="5">
      <c r="A5" s="8" t="s">
        <v>8</v>
      </c>
      <c r="B5" s="16"/>
      <c r="C5" s="16"/>
      <c r="D5" s="11" t="s">
        <v>61</v>
      </c>
      <c r="E5" s="16"/>
      <c r="F5" s="12"/>
      <c r="G5" s="11" t="s">
        <v>62</v>
      </c>
      <c r="H5" s="16"/>
      <c r="I5" s="16"/>
      <c r="J5" s="16"/>
    </row>
    <row r="6">
      <c r="A6" s="8" t="s">
        <v>14</v>
      </c>
      <c r="B6" s="8" t="s">
        <v>15</v>
      </c>
      <c r="C6" s="8" t="s">
        <v>19</v>
      </c>
      <c r="D6" s="8" t="s">
        <v>63</v>
      </c>
      <c r="E6" s="8" t="s">
        <v>53</v>
      </c>
      <c r="F6" s="8" t="s">
        <v>19</v>
      </c>
      <c r="G6" s="8" t="s">
        <v>63</v>
      </c>
      <c r="H6" s="8" t="s">
        <v>53</v>
      </c>
      <c r="I6" s="8" t="s">
        <v>53</v>
      </c>
      <c r="J6" s="8" t="s">
        <v>7</v>
      </c>
    </row>
    <row r="7">
      <c r="A7" s="20" t="s">
        <v>33</v>
      </c>
      <c r="B7" s="20" t="s">
        <v>56</v>
      </c>
      <c r="C7" s="20">
        <v>68.0</v>
      </c>
      <c r="D7" s="20">
        <v>70.0</v>
      </c>
      <c r="E7" s="21">
        <f t="shared" ref="E7:E11" si="1">(C7+D7)</f>
        <v>138</v>
      </c>
      <c r="F7" s="20">
        <v>70.0</v>
      </c>
      <c r="G7" s="20">
        <v>70.0</v>
      </c>
      <c r="H7" s="21">
        <f t="shared" ref="H7:H11" si="2">(F7+G7)</f>
        <v>140</v>
      </c>
      <c r="I7" s="21">
        <f t="shared" ref="I7:I11" si="3">(E7*0.5)+(H7*0.5)</f>
        <v>139</v>
      </c>
      <c r="J7" s="21">
        <f t="shared" ref="J7:J11" si="4">(I7/2)</f>
        <v>69.5</v>
      </c>
    </row>
    <row r="8">
      <c r="A8" s="24" t="s">
        <v>30</v>
      </c>
      <c r="B8" s="24" t="s">
        <v>58</v>
      </c>
      <c r="C8" s="24">
        <v>58.0</v>
      </c>
      <c r="D8" s="24">
        <v>60.0</v>
      </c>
      <c r="E8" s="25">
        <f t="shared" si="1"/>
        <v>118</v>
      </c>
      <c r="F8" s="24">
        <v>63.0</v>
      </c>
      <c r="G8" s="24">
        <v>62.0</v>
      </c>
      <c r="H8" s="25">
        <f t="shared" si="2"/>
        <v>125</v>
      </c>
      <c r="I8" s="25">
        <f t="shared" si="3"/>
        <v>121.5</v>
      </c>
      <c r="J8" s="25">
        <f t="shared" si="4"/>
        <v>60.75</v>
      </c>
    </row>
    <row r="9">
      <c r="A9" s="24" t="s">
        <v>57</v>
      </c>
      <c r="B9" s="24" t="s">
        <v>58</v>
      </c>
      <c r="C9" s="24">
        <v>57.0</v>
      </c>
      <c r="D9" s="24">
        <v>55.0</v>
      </c>
      <c r="E9" s="25">
        <f t="shared" si="1"/>
        <v>112</v>
      </c>
      <c r="F9" s="24">
        <v>62.0</v>
      </c>
      <c r="G9" s="24">
        <v>60.0</v>
      </c>
      <c r="H9" s="25">
        <f t="shared" si="2"/>
        <v>122</v>
      </c>
      <c r="I9" s="25">
        <f t="shared" si="3"/>
        <v>117</v>
      </c>
      <c r="J9" s="25">
        <f t="shared" si="4"/>
        <v>58.5</v>
      </c>
    </row>
    <row r="10">
      <c r="A10" s="24" t="s">
        <v>34</v>
      </c>
      <c r="B10" s="24" t="s">
        <v>58</v>
      </c>
      <c r="C10" s="24">
        <v>80.0</v>
      </c>
      <c r="D10" s="24">
        <v>78.0</v>
      </c>
      <c r="E10" s="25">
        <f t="shared" si="1"/>
        <v>158</v>
      </c>
      <c r="F10" s="24">
        <v>78.0</v>
      </c>
      <c r="G10" s="24">
        <v>78.0</v>
      </c>
      <c r="H10" s="25">
        <f t="shared" si="2"/>
        <v>156</v>
      </c>
      <c r="I10" s="25">
        <f t="shared" si="3"/>
        <v>157</v>
      </c>
      <c r="J10" s="25">
        <f t="shared" si="4"/>
        <v>78.5</v>
      </c>
    </row>
    <row r="11">
      <c r="A11" s="39" t="s">
        <v>35</v>
      </c>
      <c r="B11" s="39" t="s">
        <v>58</v>
      </c>
      <c r="C11" s="39">
        <v>76.0</v>
      </c>
      <c r="D11" s="39">
        <v>70.0</v>
      </c>
      <c r="E11" s="40">
        <f t="shared" si="1"/>
        <v>146</v>
      </c>
      <c r="F11" s="39">
        <v>68.0</v>
      </c>
      <c r="G11" s="39">
        <v>68.0</v>
      </c>
      <c r="H11" s="40">
        <f t="shared" si="2"/>
        <v>136</v>
      </c>
      <c r="I11" s="40">
        <f t="shared" si="3"/>
        <v>141</v>
      </c>
      <c r="J11" s="40">
        <f t="shared" si="4"/>
        <v>70.5</v>
      </c>
    </row>
    <row r="12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>
      <c r="A14" s="30"/>
      <c r="B14" s="30"/>
      <c r="C14" s="30"/>
      <c r="D14" s="30"/>
      <c r="E14" s="30"/>
      <c r="F14" s="30"/>
      <c r="G14" s="30"/>
      <c r="H14" s="30"/>
      <c r="I14" s="30"/>
      <c r="J14" s="30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4.71"/>
    <col customWidth="1" min="2" max="2" width="12.14"/>
    <col customWidth="1" min="3" max="3" width="6.29"/>
    <col customWidth="1" min="4" max="4" width="5.86"/>
    <col customWidth="1" min="5" max="5" width="5.57"/>
    <col customWidth="1" min="6" max="6" width="6.29"/>
    <col customWidth="1" min="7" max="7" width="6.71"/>
    <col customWidth="1" min="8" max="8" width="6.57"/>
    <col customWidth="1" min="9" max="9" width="7.57"/>
    <col customWidth="1" min="10" max="11" width="6.29"/>
    <col customWidth="1" min="12" max="12" width="6.71"/>
    <col customWidth="1" min="13" max="13" width="6.43"/>
    <col customWidth="1" min="14" max="15" width="6.57"/>
    <col customWidth="1" min="16" max="16" width="8.43"/>
    <col customWidth="1" min="17" max="17" width="9.29"/>
    <col customWidth="1" min="18" max="18" width="8.86"/>
  </cols>
  <sheetData>
    <row r="2">
      <c r="A2" s="1" t="s">
        <v>64</v>
      </c>
    </row>
    <row r="4" ht="21.75" customHeight="1">
      <c r="A4" s="8" t="s">
        <v>1</v>
      </c>
      <c r="B4" s="41"/>
      <c r="C4" s="8"/>
      <c r="D4" s="8" t="s">
        <v>65</v>
      </c>
      <c r="E4" s="8"/>
      <c r="F4" s="8"/>
      <c r="G4" s="8" t="s">
        <v>66</v>
      </c>
      <c r="H4" s="2"/>
      <c r="I4" s="17" t="s">
        <v>3</v>
      </c>
      <c r="J4" s="42"/>
      <c r="K4" s="8" t="s">
        <v>67</v>
      </c>
      <c r="L4" s="16"/>
      <c r="M4" s="8"/>
      <c r="N4" s="8" t="s">
        <v>68</v>
      </c>
      <c r="O4" s="16"/>
      <c r="P4" s="17" t="s">
        <v>5</v>
      </c>
      <c r="Q4" s="8" t="s">
        <v>6</v>
      </c>
      <c r="R4" s="8" t="s">
        <v>7</v>
      </c>
      <c r="S4" s="30"/>
    </row>
    <row r="5">
      <c r="A5" s="8" t="s">
        <v>8</v>
      </c>
      <c r="B5" s="16"/>
      <c r="C5" s="16"/>
      <c r="D5" s="8" t="s">
        <v>10</v>
      </c>
      <c r="E5" s="8"/>
      <c r="F5" s="16"/>
      <c r="G5" s="8" t="s">
        <v>9</v>
      </c>
      <c r="H5" s="2"/>
      <c r="I5" s="11" t="s">
        <v>11</v>
      </c>
      <c r="J5" s="6"/>
      <c r="K5" s="8" t="s">
        <v>12</v>
      </c>
      <c r="L5" s="12"/>
      <c r="M5" s="43" t="s">
        <v>13</v>
      </c>
      <c r="N5" s="44"/>
      <c r="O5" s="12"/>
      <c r="P5" s="11" t="s">
        <v>11</v>
      </c>
      <c r="Q5" s="16"/>
      <c r="R5" s="16"/>
      <c r="S5" s="30"/>
    </row>
    <row r="6">
      <c r="A6" s="8" t="s">
        <v>14</v>
      </c>
      <c r="B6" s="8" t="s">
        <v>15</v>
      </c>
      <c r="C6" s="17" t="s">
        <v>16</v>
      </c>
      <c r="D6" s="17" t="s">
        <v>17</v>
      </c>
      <c r="E6" s="17" t="s">
        <v>11</v>
      </c>
      <c r="F6" s="17" t="s">
        <v>18</v>
      </c>
      <c r="G6" s="17" t="s">
        <v>19</v>
      </c>
      <c r="H6" s="17" t="s">
        <v>11</v>
      </c>
      <c r="I6" s="25"/>
      <c r="J6" s="17" t="s">
        <v>16</v>
      </c>
      <c r="K6" s="19" t="s">
        <v>17</v>
      </c>
      <c r="L6" s="19" t="s">
        <v>11</v>
      </c>
      <c r="M6" s="19" t="s">
        <v>20</v>
      </c>
      <c r="N6" s="19" t="s">
        <v>21</v>
      </c>
      <c r="O6" s="19" t="s">
        <v>11</v>
      </c>
      <c r="P6" s="18"/>
      <c r="Q6" s="18"/>
      <c r="R6" s="18"/>
      <c r="S6" s="30"/>
    </row>
    <row r="7">
      <c r="A7" s="20" t="s">
        <v>34</v>
      </c>
      <c r="B7" s="31" t="s">
        <v>29</v>
      </c>
      <c r="C7" s="20">
        <v>63.0</v>
      </c>
      <c r="D7" s="20">
        <v>58.0</v>
      </c>
      <c r="E7" s="21">
        <f t="shared" ref="E7:E13" si="1">C7+D7</f>
        <v>121</v>
      </c>
      <c r="F7" s="20">
        <v>66.0</v>
      </c>
      <c r="G7" s="20">
        <v>68.0</v>
      </c>
      <c r="H7" s="21">
        <f t="shared" ref="H7:H13" si="2">F7+G7</f>
        <v>134</v>
      </c>
      <c r="I7" s="21">
        <f t="shared" ref="I7:I13" si="3">E7+H7</f>
        <v>255</v>
      </c>
      <c r="J7" s="20">
        <v>71.0</v>
      </c>
      <c r="K7" s="20">
        <v>69.0</v>
      </c>
      <c r="L7" s="21">
        <f>J7+K7</f>
        <v>140</v>
      </c>
      <c r="M7" s="20">
        <v>52.0</v>
      </c>
      <c r="N7" s="20">
        <v>54.0</v>
      </c>
      <c r="O7" s="21">
        <f>M7+N7</f>
        <v>106</v>
      </c>
      <c r="P7" s="21">
        <f>L7+O7</f>
        <v>246</v>
      </c>
      <c r="Q7" s="21">
        <f t="shared" ref="Q7:Q13" si="4">(E7*0.3)+(H7*0.25)+(L7*0.25)+(O7*0.2)</f>
        <v>126</v>
      </c>
      <c r="R7" s="21">
        <f>Q7/2</f>
        <v>63</v>
      </c>
    </row>
    <row r="8">
      <c r="A8" s="22" t="s">
        <v>31</v>
      </c>
      <c r="B8" s="32" t="s">
        <v>29</v>
      </c>
      <c r="C8" s="22">
        <v>63.0</v>
      </c>
      <c r="D8" s="22">
        <v>65.0</v>
      </c>
      <c r="E8" s="23">
        <f t="shared" si="1"/>
        <v>128</v>
      </c>
      <c r="F8" s="22">
        <v>62.0</v>
      </c>
      <c r="G8" s="22">
        <v>60.0</v>
      </c>
      <c r="H8" s="23">
        <f t="shared" si="2"/>
        <v>122</v>
      </c>
      <c r="I8" s="23">
        <f t="shared" si="3"/>
        <v>250</v>
      </c>
      <c r="J8" s="22">
        <v>72.0</v>
      </c>
      <c r="K8" s="22">
        <v>70.0</v>
      </c>
      <c r="L8" s="23">
        <f t="shared" ref="L8:L13" si="5">(J8+K8)</f>
        <v>142</v>
      </c>
      <c r="M8" s="22">
        <v>48.0</v>
      </c>
      <c r="N8" s="22">
        <v>46.0</v>
      </c>
      <c r="O8" s="23">
        <f t="shared" ref="O8:O13" si="6">(M8+N8)</f>
        <v>94</v>
      </c>
      <c r="P8" s="23">
        <f>(O8+L8)</f>
        <v>236</v>
      </c>
      <c r="Q8" s="23">
        <f t="shared" si="4"/>
        <v>123.2</v>
      </c>
      <c r="R8" s="23">
        <f t="shared" ref="R8:R13" si="7">(Q8/2)</f>
        <v>61.6</v>
      </c>
    </row>
    <row r="9">
      <c r="A9" s="24" t="s">
        <v>33</v>
      </c>
      <c r="B9" s="33" t="s">
        <v>32</v>
      </c>
      <c r="C9" s="24">
        <v>60.0</v>
      </c>
      <c r="D9" s="24">
        <v>55.0</v>
      </c>
      <c r="E9" s="25">
        <f t="shared" si="1"/>
        <v>115</v>
      </c>
      <c r="F9" s="24">
        <v>63.0</v>
      </c>
      <c r="G9" s="24">
        <v>58.0</v>
      </c>
      <c r="H9" s="25">
        <f t="shared" si="2"/>
        <v>121</v>
      </c>
      <c r="I9" s="25">
        <f t="shared" si="3"/>
        <v>236</v>
      </c>
      <c r="J9" s="24">
        <v>70.0</v>
      </c>
      <c r="K9" s="24">
        <v>68.0</v>
      </c>
      <c r="L9" s="25">
        <f t="shared" si="5"/>
        <v>138</v>
      </c>
      <c r="M9" s="24">
        <v>60.0</v>
      </c>
      <c r="N9" s="24">
        <v>52.0</v>
      </c>
      <c r="O9" s="25">
        <f t="shared" si="6"/>
        <v>112</v>
      </c>
      <c r="P9" s="25">
        <f t="shared" ref="P9:P13" si="8">(L9+O9)</f>
        <v>250</v>
      </c>
      <c r="Q9" s="25">
        <f t="shared" si="4"/>
        <v>121.65</v>
      </c>
      <c r="R9" s="25">
        <f t="shared" si="7"/>
        <v>60.825</v>
      </c>
    </row>
    <row r="10">
      <c r="A10" s="24" t="s">
        <v>35</v>
      </c>
      <c r="B10" s="33" t="s">
        <v>32</v>
      </c>
      <c r="C10" s="24">
        <v>61.0</v>
      </c>
      <c r="D10" s="24">
        <v>57.0</v>
      </c>
      <c r="E10" s="25">
        <f t="shared" si="1"/>
        <v>118</v>
      </c>
      <c r="F10" s="24">
        <v>61.0</v>
      </c>
      <c r="G10" s="24">
        <v>59.0</v>
      </c>
      <c r="H10" s="25">
        <f t="shared" si="2"/>
        <v>120</v>
      </c>
      <c r="I10" s="25">
        <f t="shared" si="3"/>
        <v>238</v>
      </c>
      <c r="J10" s="24">
        <v>68.0</v>
      </c>
      <c r="K10" s="24">
        <v>67.0</v>
      </c>
      <c r="L10" s="25">
        <f t="shared" si="5"/>
        <v>135</v>
      </c>
      <c r="M10" s="24">
        <v>50.0</v>
      </c>
      <c r="N10" s="24">
        <v>50.0</v>
      </c>
      <c r="O10" s="25">
        <f t="shared" si="6"/>
        <v>100</v>
      </c>
      <c r="P10" s="25">
        <f t="shared" si="8"/>
        <v>235</v>
      </c>
      <c r="Q10" s="25">
        <f t="shared" si="4"/>
        <v>119.15</v>
      </c>
      <c r="R10" s="25">
        <f t="shared" si="7"/>
        <v>59.575</v>
      </c>
    </row>
    <row r="11">
      <c r="A11" s="22" t="s">
        <v>38</v>
      </c>
      <c r="B11" s="32" t="s">
        <v>36</v>
      </c>
      <c r="C11" s="22">
        <v>82.0</v>
      </c>
      <c r="D11" s="22">
        <v>78.0</v>
      </c>
      <c r="E11" s="23">
        <f t="shared" si="1"/>
        <v>160</v>
      </c>
      <c r="F11" s="22">
        <v>80.0</v>
      </c>
      <c r="G11" s="22">
        <v>78.0</v>
      </c>
      <c r="H11" s="23">
        <f t="shared" si="2"/>
        <v>158</v>
      </c>
      <c r="I11" s="23">
        <f t="shared" si="3"/>
        <v>318</v>
      </c>
      <c r="J11" s="22">
        <v>73.0</v>
      </c>
      <c r="K11" s="22">
        <v>71.0</v>
      </c>
      <c r="L11" s="23">
        <f t="shared" si="5"/>
        <v>144</v>
      </c>
      <c r="M11" s="22">
        <v>66.0</v>
      </c>
      <c r="N11" s="22">
        <v>54.0</v>
      </c>
      <c r="O11" s="23">
        <f t="shared" si="6"/>
        <v>120</v>
      </c>
      <c r="P11" s="23">
        <f t="shared" si="8"/>
        <v>264</v>
      </c>
      <c r="Q11" s="23">
        <f t="shared" si="4"/>
        <v>147.5</v>
      </c>
      <c r="R11" s="23">
        <f t="shared" si="7"/>
        <v>73.75</v>
      </c>
    </row>
    <row r="12">
      <c r="A12" s="45" t="s">
        <v>37</v>
      </c>
      <c r="B12" s="32" t="s">
        <v>36</v>
      </c>
      <c r="C12" s="22">
        <v>85.0</v>
      </c>
      <c r="D12" s="22">
        <v>85.0</v>
      </c>
      <c r="E12" s="23">
        <f t="shared" si="1"/>
        <v>170</v>
      </c>
      <c r="F12" s="22">
        <v>83.0</v>
      </c>
      <c r="G12" s="22">
        <v>86.0</v>
      </c>
      <c r="H12" s="23">
        <f t="shared" si="2"/>
        <v>169</v>
      </c>
      <c r="I12" s="23">
        <f t="shared" si="3"/>
        <v>339</v>
      </c>
      <c r="J12" s="22">
        <v>78.0</v>
      </c>
      <c r="K12" s="22">
        <v>76.0</v>
      </c>
      <c r="L12" s="23">
        <f t="shared" si="5"/>
        <v>154</v>
      </c>
      <c r="M12" s="22">
        <v>68.0</v>
      </c>
      <c r="N12" s="22">
        <v>58.0</v>
      </c>
      <c r="O12" s="23">
        <f t="shared" si="6"/>
        <v>126</v>
      </c>
      <c r="P12" s="23">
        <f t="shared" si="8"/>
        <v>280</v>
      </c>
      <c r="Q12" s="23">
        <f t="shared" si="4"/>
        <v>156.95</v>
      </c>
      <c r="R12" s="23">
        <f t="shared" si="7"/>
        <v>78.475</v>
      </c>
    </row>
    <row r="13">
      <c r="A13" s="46" t="s">
        <v>69</v>
      </c>
      <c r="B13" s="47" t="s">
        <v>23</v>
      </c>
      <c r="C13" s="11">
        <v>64.0</v>
      </c>
      <c r="D13" s="11">
        <v>64.0</v>
      </c>
      <c r="E13" s="9">
        <f t="shared" si="1"/>
        <v>128</v>
      </c>
      <c r="F13" s="11">
        <v>70.0</v>
      </c>
      <c r="G13" s="11">
        <v>72.0</v>
      </c>
      <c r="H13" s="9">
        <f t="shared" si="2"/>
        <v>142</v>
      </c>
      <c r="I13" s="9">
        <f t="shared" si="3"/>
        <v>270</v>
      </c>
      <c r="J13" s="11">
        <v>79.0</v>
      </c>
      <c r="K13" s="11">
        <v>78.0</v>
      </c>
      <c r="L13" s="9">
        <f t="shared" si="5"/>
        <v>157</v>
      </c>
      <c r="M13" s="11">
        <v>57.0</v>
      </c>
      <c r="N13" s="11">
        <v>53.0</v>
      </c>
      <c r="O13" s="9">
        <f t="shared" si="6"/>
        <v>110</v>
      </c>
      <c r="P13" s="9">
        <f t="shared" si="8"/>
        <v>267</v>
      </c>
      <c r="Q13" s="9">
        <f t="shared" si="4"/>
        <v>135.15</v>
      </c>
      <c r="R13" s="9">
        <f t="shared" si="7"/>
        <v>67.575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10.0"/>
    <col customWidth="1" min="3" max="3" width="6.71"/>
    <col customWidth="1" min="4" max="4" width="6.86"/>
    <col customWidth="1" min="5" max="5" width="6.71"/>
    <col customWidth="1" min="6" max="6" width="5.86"/>
    <col customWidth="1" min="7" max="7" width="5.71"/>
    <col customWidth="1" min="8" max="8" width="6.14"/>
    <col customWidth="1" min="9" max="9" width="10.0"/>
    <col customWidth="1" min="10" max="10" width="9.71"/>
  </cols>
  <sheetData>
    <row r="2">
      <c r="A2" s="1" t="s">
        <v>70</v>
      </c>
      <c r="J2" s="30"/>
    </row>
    <row r="3">
      <c r="J3" s="30"/>
    </row>
    <row r="4">
      <c r="A4" s="8" t="s">
        <v>1</v>
      </c>
      <c r="B4" s="16"/>
      <c r="C4" s="8" t="s">
        <v>71</v>
      </c>
      <c r="D4" s="16"/>
      <c r="E4" s="16"/>
      <c r="F4" s="29"/>
      <c r="G4" s="4" t="s">
        <v>41</v>
      </c>
      <c r="H4" s="29"/>
      <c r="I4" s="48"/>
      <c r="J4" s="49"/>
    </row>
    <row r="5">
      <c r="A5" s="8" t="s">
        <v>8</v>
      </c>
      <c r="B5" s="16"/>
      <c r="C5" s="8" t="s">
        <v>72</v>
      </c>
      <c r="D5" s="16"/>
      <c r="E5" s="16"/>
      <c r="F5" s="9"/>
      <c r="G5" s="11" t="s">
        <v>44</v>
      </c>
      <c r="H5" s="50"/>
      <c r="I5" s="48"/>
      <c r="J5" s="30"/>
    </row>
    <row r="6">
      <c r="A6" s="8" t="s">
        <v>14</v>
      </c>
      <c r="B6" s="8" t="s">
        <v>15</v>
      </c>
      <c r="C6" s="8" t="s">
        <v>19</v>
      </c>
      <c r="D6" s="8" t="s">
        <v>63</v>
      </c>
      <c r="E6" s="8" t="s">
        <v>11</v>
      </c>
      <c r="F6" s="8" t="s">
        <v>46</v>
      </c>
      <c r="G6" s="8" t="s">
        <v>73</v>
      </c>
      <c r="H6" s="2" t="s">
        <v>11</v>
      </c>
      <c r="I6" s="33"/>
      <c r="J6" s="30"/>
    </row>
    <row r="7">
      <c r="A7" s="20" t="s">
        <v>34</v>
      </c>
      <c r="B7" s="20" t="s">
        <v>29</v>
      </c>
      <c r="C7" s="20">
        <v>63.0</v>
      </c>
      <c r="D7" s="20">
        <v>64.0</v>
      </c>
      <c r="E7" s="21">
        <f t="shared" ref="E7:E13" si="1">(C7+D7)</f>
        <v>127</v>
      </c>
      <c r="F7" s="20">
        <v>62.0</v>
      </c>
      <c r="G7" s="20">
        <v>64.0</v>
      </c>
      <c r="H7" s="51">
        <f t="shared" ref="H7:H13" si="2">(F7+G7)</f>
        <v>126</v>
      </c>
      <c r="I7" s="48"/>
      <c r="J7" s="30"/>
    </row>
    <row r="8">
      <c r="A8" s="22" t="s">
        <v>31</v>
      </c>
      <c r="B8" s="22" t="s">
        <v>29</v>
      </c>
      <c r="C8" s="22">
        <v>59.0</v>
      </c>
      <c r="D8" s="22">
        <v>60.0</v>
      </c>
      <c r="E8" s="23">
        <f t="shared" si="1"/>
        <v>119</v>
      </c>
      <c r="F8" s="22">
        <v>76.0</v>
      </c>
      <c r="G8" s="22">
        <v>74.0</v>
      </c>
      <c r="H8" s="52">
        <f t="shared" si="2"/>
        <v>150</v>
      </c>
      <c r="I8" s="48"/>
      <c r="J8" s="30"/>
    </row>
    <row r="9">
      <c r="A9" s="24" t="s">
        <v>33</v>
      </c>
      <c r="B9" s="24" t="s">
        <v>32</v>
      </c>
      <c r="C9" s="24">
        <v>62.0</v>
      </c>
      <c r="D9" s="24">
        <v>63.0</v>
      </c>
      <c r="E9" s="25">
        <f t="shared" si="1"/>
        <v>125</v>
      </c>
      <c r="F9" s="24">
        <v>74.0</v>
      </c>
      <c r="G9" s="24">
        <v>75.0</v>
      </c>
      <c r="H9" s="48">
        <f t="shared" si="2"/>
        <v>149</v>
      </c>
      <c r="I9" s="48"/>
      <c r="J9" s="30"/>
    </row>
    <row r="10">
      <c r="A10" s="24" t="s">
        <v>35</v>
      </c>
      <c r="B10" s="24" t="s">
        <v>32</v>
      </c>
      <c r="C10" s="24">
        <v>62.0</v>
      </c>
      <c r="D10" s="24">
        <v>60.0</v>
      </c>
      <c r="E10" s="25">
        <f t="shared" si="1"/>
        <v>122</v>
      </c>
      <c r="F10" s="24">
        <v>61.0</v>
      </c>
      <c r="G10" s="24">
        <v>61.0</v>
      </c>
      <c r="H10" s="48">
        <f t="shared" si="2"/>
        <v>122</v>
      </c>
      <c r="I10" s="48"/>
      <c r="J10" s="30"/>
    </row>
    <row r="11">
      <c r="A11" s="22" t="s">
        <v>38</v>
      </c>
      <c r="B11" s="22" t="s">
        <v>36</v>
      </c>
      <c r="C11" s="22">
        <v>78.0</v>
      </c>
      <c r="D11" s="22">
        <v>78.0</v>
      </c>
      <c r="E11" s="23">
        <f t="shared" si="1"/>
        <v>156</v>
      </c>
      <c r="F11" s="22">
        <v>65.0</v>
      </c>
      <c r="G11" s="22">
        <v>63.0</v>
      </c>
      <c r="H11" s="52">
        <f t="shared" si="2"/>
        <v>128</v>
      </c>
      <c r="I11" s="48"/>
      <c r="J11" s="30"/>
    </row>
    <row r="12">
      <c r="A12" s="22" t="s">
        <v>37</v>
      </c>
      <c r="B12" s="22" t="s">
        <v>36</v>
      </c>
      <c r="C12" s="22">
        <v>79.0</v>
      </c>
      <c r="D12" s="22">
        <v>79.0</v>
      </c>
      <c r="E12" s="23">
        <f t="shared" si="1"/>
        <v>158</v>
      </c>
      <c r="F12" s="22">
        <v>78.0</v>
      </c>
      <c r="G12" s="22">
        <v>81.0</v>
      </c>
      <c r="H12" s="52">
        <f t="shared" si="2"/>
        <v>159</v>
      </c>
      <c r="I12" s="48"/>
      <c r="J12" s="30"/>
    </row>
    <row r="13">
      <c r="A13" s="11" t="s">
        <v>69</v>
      </c>
      <c r="B13" s="11" t="s">
        <v>23</v>
      </c>
      <c r="C13" s="11">
        <v>60.0</v>
      </c>
      <c r="D13" s="11">
        <v>60.0</v>
      </c>
      <c r="E13" s="9">
        <f t="shared" si="1"/>
        <v>120</v>
      </c>
      <c r="F13" s="11">
        <v>82.0</v>
      </c>
      <c r="G13" s="11">
        <v>78.0</v>
      </c>
      <c r="H13" s="50">
        <f t="shared" si="2"/>
        <v>160</v>
      </c>
      <c r="I13" s="48"/>
      <c r="J13" s="30"/>
    </row>
    <row r="14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>
      <c r="A29" s="30"/>
      <c r="B29" s="30"/>
      <c r="C29" s="30"/>
      <c r="D29" s="30"/>
      <c r="E29" s="30"/>
      <c r="F29" s="30"/>
      <c r="G29" s="30"/>
      <c r="H29" s="30"/>
      <c r="I29" s="30"/>
      <c r="J29" s="30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