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.West\Documents\"/>
    </mc:Choice>
  </mc:AlternateContent>
  <bookViews>
    <workbookView xWindow="0" yWindow="0" windowWidth="19200" windowHeight="7360"/>
  </bookViews>
  <sheets>
    <sheet name="Prelims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7" i="1" l="1"/>
  <c r="AI27" i="1"/>
  <c r="T27" i="1"/>
  <c r="Q27" i="1"/>
  <c r="N27" i="1"/>
  <c r="K27" i="1"/>
  <c r="H27" i="1"/>
  <c r="E27" i="1"/>
  <c r="AC27" i="1" s="1"/>
  <c r="AM25" i="1"/>
  <c r="AI25" i="1"/>
  <c r="T25" i="1"/>
  <c r="Q25" i="1"/>
  <c r="N25" i="1"/>
  <c r="K25" i="1"/>
  <c r="H25" i="1"/>
  <c r="E25" i="1"/>
  <c r="AM26" i="1"/>
  <c r="AI26" i="1"/>
  <c r="T26" i="1"/>
  <c r="Q26" i="1"/>
  <c r="N26" i="1"/>
  <c r="K26" i="1"/>
  <c r="H26" i="1"/>
  <c r="E26" i="1"/>
  <c r="AM21" i="1"/>
  <c r="AI21" i="1"/>
  <c r="T21" i="1"/>
  <c r="Q21" i="1"/>
  <c r="N21" i="1"/>
  <c r="K21" i="1"/>
  <c r="H21" i="1"/>
  <c r="E21" i="1"/>
  <c r="AM23" i="1"/>
  <c r="AI23" i="1"/>
  <c r="T23" i="1"/>
  <c r="Q23" i="1"/>
  <c r="N23" i="1"/>
  <c r="K23" i="1"/>
  <c r="H23" i="1"/>
  <c r="E23" i="1"/>
  <c r="AM20" i="1"/>
  <c r="AI20" i="1"/>
  <c r="T20" i="1"/>
  <c r="AA20" i="1" s="1"/>
  <c r="Q20" i="1"/>
  <c r="N20" i="1"/>
  <c r="K20" i="1"/>
  <c r="H20" i="1"/>
  <c r="E20" i="1"/>
  <c r="AM19" i="1"/>
  <c r="AI19" i="1"/>
  <c r="T19" i="1"/>
  <c r="Q19" i="1"/>
  <c r="N19" i="1"/>
  <c r="K19" i="1"/>
  <c r="H19" i="1"/>
  <c r="E19" i="1"/>
  <c r="AM22" i="1"/>
  <c r="AI22" i="1"/>
  <c r="T22" i="1"/>
  <c r="Q22" i="1"/>
  <c r="N22" i="1"/>
  <c r="K22" i="1"/>
  <c r="H22" i="1"/>
  <c r="E22" i="1"/>
  <c r="AM16" i="1"/>
  <c r="AI16" i="1"/>
  <c r="T16" i="1"/>
  <c r="Q16" i="1"/>
  <c r="N16" i="1"/>
  <c r="K16" i="1"/>
  <c r="H16" i="1"/>
  <c r="E16" i="1"/>
  <c r="AM12" i="1"/>
  <c r="AI12" i="1"/>
  <c r="T12" i="1"/>
  <c r="Q12" i="1"/>
  <c r="N12" i="1"/>
  <c r="K12" i="1"/>
  <c r="H12" i="1"/>
  <c r="E12" i="1"/>
  <c r="AC12" i="1" s="1"/>
  <c r="AM13" i="1"/>
  <c r="AI13" i="1"/>
  <c r="T13" i="1"/>
  <c r="Q13" i="1"/>
  <c r="N13" i="1"/>
  <c r="K13" i="1"/>
  <c r="H13" i="1"/>
  <c r="E13" i="1"/>
  <c r="AM10" i="1"/>
  <c r="AI10" i="1"/>
  <c r="T10" i="1"/>
  <c r="Q10" i="1"/>
  <c r="N10" i="1"/>
  <c r="K10" i="1"/>
  <c r="H10" i="1"/>
  <c r="E10" i="1"/>
  <c r="AM15" i="1"/>
  <c r="AI15" i="1"/>
  <c r="T15" i="1"/>
  <c r="Q15" i="1"/>
  <c r="N15" i="1"/>
  <c r="K15" i="1"/>
  <c r="H15" i="1"/>
  <c r="E15" i="1"/>
  <c r="AC15" i="1" s="1"/>
  <c r="AM11" i="1"/>
  <c r="AI11" i="1"/>
  <c r="T11" i="1"/>
  <c r="Q11" i="1"/>
  <c r="N11" i="1"/>
  <c r="K11" i="1"/>
  <c r="H11" i="1"/>
  <c r="E11" i="1"/>
  <c r="AM14" i="1"/>
  <c r="AI14" i="1"/>
  <c r="T14" i="1"/>
  <c r="Q14" i="1"/>
  <c r="N14" i="1"/>
  <c r="K14" i="1"/>
  <c r="H14" i="1"/>
  <c r="E14" i="1"/>
  <c r="AC14" i="1" s="1"/>
  <c r="AM17" i="1"/>
  <c r="AN16" i="1" s="1"/>
  <c r="AI17" i="1"/>
  <c r="T17" i="1"/>
  <c r="Q17" i="1"/>
  <c r="N17" i="1"/>
  <c r="K17" i="1"/>
  <c r="H17" i="1"/>
  <c r="E17" i="1"/>
  <c r="V6" i="1"/>
  <c r="AA14" i="1" l="1"/>
  <c r="AA10" i="1"/>
  <c r="AA26" i="1"/>
  <c r="Y26" i="1"/>
  <c r="Y27" i="1"/>
  <c r="AC21" i="1"/>
  <c r="Y23" i="1"/>
  <c r="AA13" i="1"/>
  <c r="AN14" i="1"/>
  <c r="AA27" i="1"/>
  <c r="AJ25" i="1"/>
  <c r="Y22" i="1"/>
  <c r="Y19" i="1"/>
  <c r="AN25" i="1"/>
  <c r="AC17" i="1"/>
  <c r="AA16" i="1"/>
  <c r="AN12" i="1"/>
  <c r="U13" i="1"/>
  <c r="V13" i="1" s="1"/>
  <c r="Y17" i="1"/>
  <c r="Y10" i="1"/>
  <c r="Y13" i="1"/>
  <c r="Y12" i="1"/>
  <c r="U16" i="1"/>
  <c r="V16" i="1" s="1"/>
  <c r="AA22" i="1"/>
  <c r="AA19" i="1"/>
  <c r="Y21" i="1"/>
  <c r="AJ16" i="1"/>
  <c r="AA11" i="1"/>
  <c r="AA15" i="1"/>
  <c r="Y16" i="1"/>
  <c r="U27" i="1"/>
  <c r="V27" i="1" s="1"/>
  <c r="U17" i="1"/>
  <c r="V17" i="1" s="1"/>
  <c r="AN17" i="1"/>
  <c r="AJ14" i="1"/>
  <c r="U12" i="1"/>
  <c r="V12" i="1" s="1"/>
  <c r="AJ22" i="1"/>
  <c r="U19" i="1"/>
  <c r="V19" i="1" s="1"/>
  <c r="AA23" i="1"/>
  <c r="U21" i="1"/>
  <c r="V21" i="1" s="1"/>
  <c r="AA25" i="1"/>
  <c r="AJ11" i="1"/>
  <c r="U15" i="1"/>
  <c r="V15" i="1" s="1"/>
  <c r="AJ19" i="1"/>
  <c r="U14" i="1"/>
  <c r="V14" i="1" s="1"/>
  <c r="Y14" i="1"/>
  <c r="AJ15" i="1"/>
  <c r="AA12" i="1"/>
  <c r="AC22" i="1"/>
  <c r="AC19" i="1"/>
  <c r="AN19" i="1"/>
  <c r="AJ20" i="1"/>
  <c r="AA21" i="1"/>
  <c r="U26" i="1"/>
  <c r="V26" i="1" s="1"/>
  <c r="U11" i="1"/>
  <c r="V11" i="1" s="1"/>
  <c r="AN15" i="1"/>
  <c r="AJ10" i="1"/>
  <c r="U20" i="1"/>
  <c r="V20" i="1" s="1"/>
  <c r="AN20" i="1"/>
  <c r="AJ23" i="1"/>
  <c r="U25" i="1"/>
  <c r="V25" i="1" s="1"/>
  <c r="AA17" i="1"/>
  <c r="Y11" i="1"/>
  <c r="Y15" i="1"/>
  <c r="U10" i="1"/>
  <c r="V10" i="1" s="1"/>
  <c r="AN10" i="1"/>
  <c r="AN13" i="1"/>
  <c r="AJ12" i="1"/>
  <c r="Y20" i="1"/>
  <c r="U23" i="1"/>
  <c r="V23" i="1" s="1"/>
  <c r="AN23" i="1"/>
  <c r="Y25" i="1"/>
  <c r="Z25" i="1"/>
  <c r="AN11" i="1"/>
  <c r="AN22" i="1"/>
  <c r="AC10" i="1"/>
  <c r="AC20" i="1"/>
  <c r="AC26" i="1"/>
  <c r="AC16" i="1"/>
  <c r="AJ21" i="1"/>
  <c r="AJ27" i="1"/>
  <c r="AJ13" i="1"/>
  <c r="AC11" i="1"/>
  <c r="AJ17" i="1"/>
  <c r="AC13" i="1"/>
  <c r="U22" i="1"/>
  <c r="V22" i="1" s="1"/>
  <c r="AC23" i="1"/>
  <c r="AN21" i="1"/>
  <c r="AJ26" i="1"/>
  <c r="AC25" i="1"/>
  <c r="AN27" i="1"/>
  <c r="AN26" i="1"/>
  <c r="Z26" i="1" l="1"/>
  <c r="AB27" i="1"/>
  <c r="Z27" i="1"/>
  <c r="Z14" i="1"/>
  <c r="Z22" i="1"/>
  <c r="AD19" i="1"/>
  <c r="AB20" i="1"/>
  <c r="AB15" i="1"/>
  <c r="AB21" i="1"/>
  <c r="AB23" i="1"/>
  <c r="Z10" i="1"/>
  <c r="AB14" i="1"/>
  <c r="Z11" i="1"/>
  <c r="Z13" i="1"/>
  <c r="Z16" i="1"/>
  <c r="Z17" i="1"/>
  <c r="AD11" i="1"/>
  <c r="Z12" i="1"/>
  <c r="AB16" i="1"/>
  <c r="AB12" i="1"/>
  <c r="AB13" i="1"/>
  <c r="Z15" i="1"/>
  <c r="AB10" i="1"/>
  <c r="AD23" i="1"/>
  <c r="X22" i="1"/>
  <c r="Z21" i="1"/>
  <c r="AB19" i="1"/>
  <c r="Z23" i="1"/>
  <c r="Z20" i="1"/>
  <c r="Z19" i="1"/>
  <c r="X12" i="1"/>
  <c r="X14" i="1"/>
  <c r="AB22" i="1"/>
  <c r="X17" i="1"/>
  <c r="X16" i="1"/>
  <c r="X13" i="1"/>
  <c r="X11" i="1"/>
  <c r="AB17" i="1"/>
  <c r="X10" i="1"/>
  <c r="AB11" i="1"/>
  <c r="AD14" i="1"/>
  <c r="X15" i="1"/>
  <c r="X27" i="1"/>
  <c r="AB25" i="1"/>
  <c r="AB26" i="1"/>
  <c r="AD13" i="1"/>
  <c r="AD26" i="1"/>
  <c r="AD17" i="1"/>
  <c r="AD12" i="1"/>
  <c r="AD20" i="1"/>
  <c r="X25" i="1"/>
  <c r="AD15" i="1"/>
  <c r="AD22" i="1"/>
  <c r="AD25" i="1"/>
  <c r="AD10" i="1"/>
  <c r="X23" i="1"/>
  <c r="AD27" i="1"/>
  <c r="X21" i="1"/>
  <c r="AD21" i="1"/>
  <c r="X26" i="1"/>
  <c r="AD16" i="1"/>
  <c r="X20" i="1"/>
  <c r="X19" i="1"/>
</calcChain>
</file>

<file path=xl/sharedStrings.xml><?xml version="1.0" encoding="utf-8"?>
<sst xmlns="http://schemas.openxmlformats.org/spreadsheetml/2006/main" count="139" uniqueCount="52">
  <si>
    <t>Francis Howell Marching Invitational
October 28, 2017
Preliminary Competition</t>
  </si>
  <si>
    <t>Caption</t>
  </si>
  <si>
    <t>Music Effect</t>
  </si>
  <si>
    <t>Music Performance Ensemble</t>
  </si>
  <si>
    <t>Music Performance Individual
(Field Level)</t>
  </si>
  <si>
    <t>Visual Effect</t>
  </si>
  <si>
    <t>Visual Performance Ensemble</t>
  </si>
  <si>
    <t>Visual Performance Individual
(Field Level)</t>
  </si>
  <si>
    <t>Sub Total</t>
  </si>
  <si>
    <t>TOTAL</t>
  </si>
  <si>
    <t>Percent of score</t>
  </si>
  <si>
    <t>Average of these 2 categories</t>
  </si>
  <si>
    <t>Judge</t>
  </si>
  <si>
    <t>Miles Threlkeld</t>
  </si>
  <si>
    <t>Dave Monesmith</t>
  </si>
  <si>
    <t>John Cook</t>
  </si>
  <si>
    <t>Jeff Gentry</t>
  </si>
  <si>
    <t>Tom Hillenbrand</t>
  </si>
  <si>
    <t>Lee Gibson</t>
  </si>
  <si>
    <t>Percussion -    Alan Barone</t>
  </si>
  <si>
    <t>Auxiliary/Guard -                        Wanda Conway</t>
  </si>
  <si>
    <t>WHITE DIVISION</t>
  </si>
  <si>
    <t>Pro</t>
  </si>
  <si>
    <t>Per</t>
  </si>
  <si>
    <t>Total</t>
  </si>
  <si>
    <t>Place</t>
  </si>
  <si>
    <t>Music Total</t>
  </si>
  <si>
    <t>Outstanding Music</t>
  </si>
  <si>
    <t>Visual Total</t>
  </si>
  <si>
    <t>Outstanding Visual</t>
  </si>
  <si>
    <t>GE</t>
  </si>
  <si>
    <t>Outstanding GE</t>
  </si>
  <si>
    <t>Outstanding Percussion</t>
  </si>
  <si>
    <t>Outstanding Guard</t>
  </si>
  <si>
    <t>Houston</t>
  </si>
  <si>
    <t>Helias Catholic</t>
  </si>
  <si>
    <t>Marquette</t>
  </si>
  <si>
    <t>Hazelwood West</t>
  </si>
  <si>
    <t>Lafayette</t>
  </si>
  <si>
    <t>Fort Zumwalt South</t>
  </si>
  <si>
    <t>Parkway South</t>
  </si>
  <si>
    <t>McCluer North</t>
  </si>
  <si>
    <t>BLUE DIVISION</t>
  </si>
  <si>
    <t>Fort Osage</t>
  </si>
  <si>
    <t>Timberland</t>
  </si>
  <si>
    <t>Francis Howell North</t>
  </si>
  <si>
    <t>Poplar Bluff</t>
  </si>
  <si>
    <t>Seckman</t>
  </si>
  <si>
    <t>GOLD DIVISION</t>
  </si>
  <si>
    <t>Wentzville Holt</t>
  </si>
  <si>
    <t>Francis Howell Central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</si>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</sst>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/d/yyyy"/>
  </numFmts>
  <fonts count="1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ambria1"/>
    </font>
    <font>
      <sz val="10"/>
      <color rgb="FF000000"/>
      <name val="Arial1"/>
    </font>
    <font>
      <b/>
      <i/>
      <sz val="10"/>
      <color rgb="FF000000"/>
      <name val="Arial"/>
      <family val="2"/>
    </font>
    <font>
      <sz val="10"/>
      <color rgb="FF000000"/>
      <name val="Cambria1"/>
    </font>
    <font>
      <sz val="12"/>
      <color rgb="FF000000"/>
      <name val="Cambria1"/>
    </font>
    <font>
      <b/>
      <sz val="10"/>
      <color rgb="FF000000"/>
      <name val="Cambria1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A9F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wrapText="1"/>
    </xf>
    <xf numFmtId="20" fontId="6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20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10" borderId="2" xfId="0" applyFont="1" applyFill="1" applyBorder="1"/>
    <xf numFmtId="20" fontId="9" fillId="10" borderId="3" xfId="0" applyNumberFormat="1" applyFont="1" applyFill="1" applyBorder="1"/>
    <xf numFmtId="0" fontId="9" fillId="10" borderId="3" xfId="0" applyFont="1" applyFill="1" applyBorder="1"/>
    <xf numFmtId="0" fontId="9" fillId="10" borderId="4" xfId="0" applyFont="1" applyFill="1" applyBorder="1"/>
    <xf numFmtId="0" fontId="9" fillId="0" borderId="15" xfId="0" applyFont="1" applyBorder="1"/>
    <xf numFmtId="0" fontId="9" fillId="0" borderId="31" xfId="0" applyFont="1" applyBorder="1" applyAlignment="1">
      <alignment horizontal="center" wrapText="1"/>
    </xf>
    <xf numFmtId="0" fontId="9" fillId="0" borderId="31" xfId="0" applyFont="1" applyBorder="1" applyAlignment="1">
      <alignment wrapText="1"/>
    </xf>
    <xf numFmtId="0" fontId="9" fillId="10" borderId="26" xfId="0" applyFont="1" applyFill="1" applyBorder="1"/>
    <xf numFmtId="0" fontId="9" fillId="0" borderId="36" xfId="0" applyFont="1" applyBorder="1" applyAlignment="1">
      <alignment wrapText="1"/>
    </xf>
    <xf numFmtId="0" fontId="9" fillId="0" borderId="0" xfId="0" applyFont="1" applyBorder="1"/>
    <xf numFmtId="0" fontId="9" fillId="0" borderId="37" xfId="0" applyFont="1" applyBorder="1"/>
    <xf numFmtId="0" fontId="9" fillId="0" borderId="31" xfId="0" applyFont="1" applyBorder="1"/>
    <xf numFmtId="0" fontId="9" fillId="0" borderId="2" xfId="0" applyFont="1" applyBorder="1"/>
    <xf numFmtId="20" fontId="9" fillId="0" borderId="3" xfId="0" applyNumberFormat="1" applyFont="1" applyBorder="1"/>
    <xf numFmtId="0" fontId="9" fillId="0" borderId="3" xfId="0" applyFont="1" applyBorder="1"/>
    <xf numFmtId="1" fontId="9" fillId="0" borderId="3" xfId="0" applyNumberFormat="1" applyFont="1" applyBorder="1"/>
    <xf numFmtId="0" fontId="9" fillId="0" borderId="4" xfId="0" applyFont="1" applyBorder="1"/>
    <xf numFmtId="0" fontId="9" fillId="0" borderId="31" xfId="0" applyFont="1" applyBorder="1" applyAlignment="1">
      <alignment horizontal="center"/>
    </xf>
    <xf numFmtId="2" fontId="9" fillId="0" borderId="31" xfId="0" applyNumberFormat="1" applyFont="1" applyBorder="1"/>
    <xf numFmtId="0" fontId="9" fillId="0" borderId="36" xfId="0" applyFont="1" applyBorder="1"/>
    <xf numFmtId="20" fontId="4" fillId="0" borderId="0" xfId="0" applyNumberFormat="1" applyFont="1"/>
    <xf numFmtId="0" fontId="4" fillId="0" borderId="0" xfId="0" applyFont="1" applyAlignment="1">
      <alignment horizontal="center"/>
    </xf>
    <xf numFmtId="0" fontId="9" fillId="11" borderId="31" xfId="0" applyFont="1" applyFill="1" applyBorder="1"/>
    <xf numFmtId="0" fontId="9" fillId="11" borderId="36" xfId="0" applyFont="1" applyFill="1" applyBorder="1"/>
    <xf numFmtId="0" fontId="0" fillId="8" borderId="0" xfId="0" applyFont="1" applyFill="1" applyAlignment="1">
      <alignment horizontal="center" wrapText="1"/>
    </xf>
    <xf numFmtId="0" fontId="0" fillId="8" borderId="32" xfId="0" applyFont="1" applyFill="1" applyBorder="1" applyAlignment="1">
      <alignment horizont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9" fontId="10" fillId="0" borderId="17" xfId="1" applyFont="1" applyBorder="1" applyAlignment="1">
      <alignment horizontal="center" vertical="center" wrapText="1"/>
    </xf>
    <xf numFmtId="9" fontId="10" fillId="0" borderId="27" xfId="1" applyFont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center" vertical="center" wrapText="1"/>
    </xf>
    <xf numFmtId="9" fontId="7" fillId="0" borderId="15" xfId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20" fontId="6" fillId="0" borderId="19" xfId="0" applyNumberFormat="1" applyFont="1" applyBorder="1" applyAlignment="1">
      <alignment horizontal="center" vertical="center" wrapText="1"/>
    </xf>
    <xf numFmtId="9" fontId="7" fillId="0" borderId="7" xfId="1" applyFont="1" applyFill="1" applyBorder="1" applyAlignment="1">
      <alignment horizontal="center" vertical="center" wrapText="1"/>
    </xf>
    <xf numFmtId="9" fontId="7" fillId="0" borderId="8" xfId="1" applyFont="1" applyFill="1" applyBorder="1" applyAlignment="1">
      <alignment horizontal="center" vertical="center" wrapText="1"/>
    </xf>
    <xf numFmtId="9" fontId="7" fillId="0" borderId="9" xfId="1" applyFont="1" applyFill="1" applyBorder="1" applyAlignment="1">
      <alignment horizontal="center" vertical="center" wrapText="1"/>
    </xf>
    <xf numFmtId="9" fontId="7" fillId="0" borderId="20" xfId="1" applyFont="1" applyFill="1" applyBorder="1" applyAlignment="1">
      <alignment horizontal="center" vertical="center" wrapText="1"/>
    </xf>
    <xf numFmtId="9" fontId="7" fillId="0" borderId="21" xfId="1" applyFont="1" applyFill="1" applyBorder="1" applyAlignment="1">
      <alignment horizontal="center" vertical="center" wrapText="1"/>
    </xf>
    <xf numFmtId="9" fontId="7" fillId="0" borderId="22" xfId="1" applyFont="1" applyFill="1" applyBorder="1" applyAlignment="1">
      <alignment horizontal="center" vertical="center" wrapText="1"/>
    </xf>
    <xf numFmtId="9" fontId="7" fillId="0" borderId="10" xfId="1" applyFont="1" applyFill="1" applyBorder="1" applyAlignment="1">
      <alignment horizontal="center" vertical="center" wrapText="1"/>
    </xf>
    <xf numFmtId="9" fontId="7" fillId="0" borderId="11" xfId="1" applyFont="1" applyFill="1" applyBorder="1" applyAlignment="1">
      <alignment horizontal="center" vertical="center" wrapText="1"/>
    </xf>
    <xf numFmtId="9" fontId="7" fillId="0" borderId="23" xfId="1" applyFont="1" applyFill="1" applyBorder="1" applyAlignment="1">
      <alignment horizontal="center" vertical="center" wrapText="1"/>
    </xf>
    <xf numFmtId="9" fontId="7" fillId="0" borderId="24" xfId="1" applyFont="1" applyFill="1" applyBorder="1" applyAlignment="1">
      <alignment horizontal="center" vertical="center" wrapText="1"/>
    </xf>
    <xf numFmtId="9" fontId="7" fillId="0" borderId="12" xfId="1" applyFont="1" applyFill="1" applyBorder="1" applyAlignment="1">
      <alignment horizontal="center" vertical="center" wrapText="1"/>
    </xf>
    <xf numFmtId="9" fontId="7" fillId="0" borderId="25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77083</xdr:colOff>
      <xdr:row>2</xdr:row>
      <xdr:rowOff>235823</xdr:rowOff>
    </xdr:from>
    <xdr:ext cx="1703527" cy="1152692"/>
    <xdr:pic>
      <xdr:nvPicPr>
        <xdr:cNvPr id="2" name="Picture 10"/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29769683" y="769223"/>
          <a:ext cx="1703527" cy="115269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7"/>
  <sheetViews>
    <sheetView tabSelected="1" zoomScale="110" zoomScaleNormal="11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U26" sqref="U26"/>
    </sheetView>
  </sheetViews>
  <sheetFormatPr defaultRowHeight="14"/>
  <cols>
    <col min="1" max="1" width="22.08203125" style="3" customWidth="1"/>
    <col min="2" max="2" width="6.33203125" style="43" customWidth="1"/>
    <col min="3" max="3" width="4.83203125" style="3" customWidth="1"/>
    <col min="4" max="4" width="5.75" style="3" customWidth="1"/>
    <col min="5" max="5" width="7.83203125" style="3" customWidth="1"/>
    <col min="6" max="7" width="5.75" style="3" customWidth="1"/>
    <col min="8" max="8" width="7" style="3" customWidth="1"/>
    <col min="9" max="9" width="6.08203125" style="3" customWidth="1"/>
    <col min="10" max="10" width="5.25" style="3" customWidth="1"/>
    <col min="11" max="11" width="5.33203125" style="3" customWidth="1"/>
    <col min="12" max="12" width="5.25" style="3" customWidth="1"/>
    <col min="13" max="13" width="5.33203125" style="3" customWidth="1"/>
    <col min="14" max="14" width="6" style="3" customWidth="1"/>
    <col min="15" max="15" width="5.33203125" style="3" customWidth="1"/>
    <col min="16" max="16" width="5.75" style="3" customWidth="1"/>
    <col min="17" max="17" width="6.25" style="3" customWidth="1"/>
    <col min="18" max="19" width="5.33203125" style="3" customWidth="1"/>
    <col min="20" max="20" width="6.08203125" style="3" customWidth="1"/>
    <col min="21" max="22" width="8.08203125" style="3" customWidth="1"/>
    <col min="23" max="23" width="6.08203125" style="3" hidden="1" customWidth="1"/>
    <col min="24" max="24" width="7.25" style="44" customWidth="1"/>
    <col min="25" max="25" width="9.33203125" style="3" customWidth="1"/>
    <col min="26" max="26" width="11.5" style="3" bestFit="1" customWidth="1"/>
    <col min="27" max="27" width="10.33203125" style="3" customWidth="1"/>
    <col min="28" max="28" width="11.5" style="3" bestFit="1" customWidth="1"/>
    <col min="29" max="29" width="9.75" style="3" customWidth="1"/>
    <col min="30" max="30" width="11.5" style="3" bestFit="1" customWidth="1"/>
    <col min="31" max="31" width="7" style="3" customWidth="1"/>
    <col min="32" max="32" width="5.33203125" style="3" customWidth="1"/>
    <col min="33" max="34" width="4.33203125" style="3" customWidth="1"/>
    <col min="35" max="35" width="6.33203125" style="3" customWidth="1"/>
    <col min="36" max="36" width="11.75" style="3" customWidth="1"/>
    <col min="37" max="37" width="5.75" style="3" customWidth="1"/>
    <col min="38" max="38" width="6" style="3" customWidth="1"/>
    <col min="39" max="39" width="6.25" style="3" customWidth="1"/>
    <col min="40" max="40" width="11.75" style="3" customWidth="1"/>
    <col min="41" max="576" width="4.58203125" style="4" customWidth="1"/>
    <col min="577" max="1024" width="4.33203125" style="3" customWidth="1"/>
    <col min="1025" max="1025" width="9" customWidth="1"/>
  </cols>
  <sheetData>
    <row r="1" spans="1:1024" ht="21" customHeight="1" thickBo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1"/>
      <c r="X1" s="1"/>
      <c r="Y1" s="1"/>
      <c r="Z1" s="2"/>
      <c r="AA1" s="2"/>
      <c r="AB1" s="2"/>
      <c r="AC1" s="2"/>
      <c r="AD1" s="2"/>
      <c r="AE1" s="2"/>
    </row>
    <row r="2" spans="1:1024" ht="21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"/>
      <c r="X2" s="1"/>
      <c r="Y2" s="1"/>
      <c r="Z2" s="2"/>
      <c r="AA2" s="2"/>
      <c r="AB2" s="2"/>
      <c r="AC2" s="2"/>
      <c r="AD2" s="2"/>
      <c r="AE2" s="2"/>
    </row>
    <row r="3" spans="1:1024" ht="25.9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5"/>
      <c r="X3" s="5"/>
      <c r="Y3" s="5"/>
      <c r="Z3" s="6"/>
      <c r="AA3" s="6"/>
      <c r="AB3" s="6"/>
      <c r="AC3" s="6"/>
      <c r="AD3" s="6"/>
      <c r="AE3" s="6"/>
    </row>
    <row r="4" spans="1:1024" ht="25.9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5"/>
      <c r="X4" s="5"/>
      <c r="Y4" s="5"/>
      <c r="Z4" s="6"/>
      <c r="AA4" s="6"/>
      <c r="AB4" s="6"/>
      <c r="AC4" s="6"/>
      <c r="AD4" s="6"/>
      <c r="AE4" s="6"/>
    </row>
    <row r="5" spans="1:1024" s="11" customFormat="1" ht="51.75" customHeight="1">
      <c r="A5" s="7" t="s">
        <v>1</v>
      </c>
      <c r="B5" s="8"/>
      <c r="C5" s="97" t="s">
        <v>2</v>
      </c>
      <c r="D5" s="97"/>
      <c r="E5" s="97"/>
      <c r="F5" s="97" t="s">
        <v>3</v>
      </c>
      <c r="G5" s="97"/>
      <c r="H5" s="97"/>
      <c r="I5" s="97" t="s">
        <v>4</v>
      </c>
      <c r="J5" s="97"/>
      <c r="K5" s="97"/>
      <c r="L5" s="97" t="s">
        <v>5</v>
      </c>
      <c r="M5" s="97"/>
      <c r="N5" s="97"/>
      <c r="O5" s="97" t="s">
        <v>6</v>
      </c>
      <c r="P5" s="97"/>
      <c r="Q5" s="97"/>
      <c r="R5" s="97" t="s">
        <v>7</v>
      </c>
      <c r="S5" s="97"/>
      <c r="T5" s="97"/>
      <c r="U5" s="9" t="s">
        <v>8</v>
      </c>
      <c r="V5" s="10" t="s">
        <v>9</v>
      </c>
      <c r="AE5" s="6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</row>
    <row r="6" spans="1:1024" s="11" customFormat="1" ht="15.75" customHeight="1">
      <c r="A6" s="80" t="s">
        <v>10</v>
      </c>
      <c r="B6" s="82"/>
      <c r="C6" s="84">
        <v>0.2</v>
      </c>
      <c r="D6" s="85"/>
      <c r="E6" s="86"/>
      <c r="F6" s="90">
        <v>0.2</v>
      </c>
      <c r="G6" s="90"/>
      <c r="H6" s="91"/>
      <c r="I6" s="94">
        <v>0.2</v>
      </c>
      <c r="J6" s="90"/>
      <c r="K6" s="91"/>
      <c r="L6" s="94">
        <v>0.2</v>
      </c>
      <c r="M6" s="90"/>
      <c r="N6" s="91"/>
      <c r="O6" s="52" t="s">
        <v>11</v>
      </c>
      <c r="P6" s="53"/>
      <c r="Q6" s="53"/>
      <c r="R6" s="53"/>
      <c r="S6" s="53"/>
      <c r="T6" s="54"/>
      <c r="U6" s="55"/>
      <c r="V6" s="57">
        <f>C6+F6+I6+L6+O7</f>
        <v>1</v>
      </c>
      <c r="AE6" s="6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</row>
    <row r="7" spans="1:1024" s="11" customFormat="1" ht="15.75" customHeight="1" thickBot="1">
      <c r="A7" s="81"/>
      <c r="B7" s="83"/>
      <c r="C7" s="87"/>
      <c r="D7" s="88"/>
      <c r="E7" s="89"/>
      <c r="F7" s="92"/>
      <c r="G7" s="92"/>
      <c r="H7" s="93"/>
      <c r="I7" s="95"/>
      <c r="J7" s="92"/>
      <c r="K7" s="93"/>
      <c r="L7" s="95"/>
      <c r="M7" s="92"/>
      <c r="N7" s="93"/>
      <c r="O7" s="59">
        <v>0.2</v>
      </c>
      <c r="P7" s="60"/>
      <c r="Q7" s="60"/>
      <c r="R7" s="60"/>
      <c r="S7" s="60"/>
      <c r="T7" s="61"/>
      <c r="U7" s="56"/>
      <c r="V7" s="58"/>
      <c r="AE7" s="6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</row>
    <row r="8" spans="1:1024" ht="39.75" customHeight="1" thickBot="1">
      <c r="A8" s="13" t="s">
        <v>12</v>
      </c>
      <c r="B8" s="14"/>
      <c r="C8" s="62" t="s">
        <v>13</v>
      </c>
      <c r="D8" s="63"/>
      <c r="E8" s="64"/>
      <c r="F8" s="65" t="s">
        <v>14</v>
      </c>
      <c r="G8" s="66"/>
      <c r="H8" s="67"/>
      <c r="I8" s="68" t="s">
        <v>15</v>
      </c>
      <c r="J8" s="69"/>
      <c r="K8" s="70"/>
      <c r="L8" s="71" t="s">
        <v>16</v>
      </c>
      <c r="M8" s="72"/>
      <c r="N8" s="73"/>
      <c r="O8" s="74" t="s">
        <v>17</v>
      </c>
      <c r="P8" s="75"/>
      <c r="Q8" s="76"/>
      <c r="R8" s="77" t="s">
        <v>18</v>
      </c>
      <c r="S8" s="78"/>
      <c r="T8" s="79"/>
      <c r="U8" s="15"/>
      <c r="V8" s="16"/>
      <c r="W8" s="17"/>
      <c r="X8" s="18"/>
      <c r="Y8" s="18"/>
      <c r="Z8" s="18"/>
      <c r="AA8" s="18"/>
      <c r="AB8" s="18"/>
      <c r="AC8" s="18"/>
      <c r="AD8" s="18"/>
      <c r="AE8" s="6"/>
      <c r="AF8" s="11"/>
      <c r="AG8" s="47" t="s">
        <v>19</v>
      </c>
      <c r="AH8" s="47"/>
      <c r="AI8" s="48"/>
      <c r="AJ8" s="18"/>
      <c r="AK8" s="49" t="s">
        <v>20</v>
      </c>
      <c r="AL8" s="50"/>
      <c r="AM8" s="51"/>
      <c r="AN8" s="19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1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22"/>
    </row>
    <row r="9" spans="1:1024" ht="42" customHeight="1">
      <c r="A9" s="23" t="s">
        <v>21</v>
      </c>
      <c r="B9" s="24"/>
      <c r="C9" s="25" t="s">
        <v>22</v>
      </c>
      <c r="D9" s="25" t="s">
        <v>23</v>
      </c>
      <c r="E9" s="25" t="s">
        <v>24</v>
      </c>
      <c r="F9" s="25" t="s">
        <v>22</v>
      </c>
      <c r="G9" s="25" t="s">
        <v>23</v>
      </c>
      <c r="H9" s="25" t="s">
        <v>24</v>
      </c>
      <c r="I9" s="25" t="s">
        <v>22</v>
      </c>
      <c r="J9" s="25" t="s">
        <v>23</v>
      </c>
      <c r="K9" s="25" t="s">
        <v>24</v>
      </c>
      <c r="L9" s="25" t="s">
        <v>22</v>
      </c>
      <c r="M9" s="25" t="s">
        <v>23</v>
      </c>
      <c r="N9" s="25" t="s">
        <v>24</v>
      </c>
      <c r="O9" s="25" t="s">
        <v>22</v>
      </c>
      <c r="P9" s="25" t="s">
        <v>23</v>
      </c>
      <c r="Q9" s="25" t="s">
        <v>24</v>
      </c>
      <c r="R9" s="25" t="s">
        <v>22</v>
      </c>
      <c r="S9" s="25" t="s">
        <v>23</v>
      </c>
      <c r="T9" s="25" t="s">
        <v>24</v>
      </c>
      <c r="U9" s="25"/>
      <c r="V9" s="26"/>
      <c r="W9" s="27"/>
      <c r="X9" s="28" t="s">
        <v>25</v>
      </c>
      <c r="Y9" s="29" t="s">
        <v>26</v>
      </c>
      <c r="Z9" s="29" t="s">
        <v>27</v>
      </c>
      <c r="AA9" s="29" t="s">
        <v>28</v>
      </c>
      <c r="AB9" s="29" t="s">
        <v>29</v>
      </c>
      <c r="AC9" s="29" t="s">
        <v>30</v>
      </c>
      <c r="AD9" s="29" t="s">
        <v>31</v>
      </c>
      <c r="AE9" s="6"/>
      <c r="AF9" s="11"/>
      <c r="AG9" s="30" t="s">
        <v>22</v>
      </c>
      <c r="AH9" s="30" t="s">
        <v>23</v>
      </c>
      <c r="AI9" s="30" t="s">
        <v>24</v>
      </c>
      <c r="AJ9" s="29" t="s">
        <v>32</v>
      </c>
      <c r="AK9" s="25" t="s">
        <v>22</v>
      </c>
      <c r="AL9" s="25" t="s">
        <v>23</v>
      </c>
      <c r="AM9" s="25" t="s">
        <v>24</v>
      </c>
      <c r="AN9" s="31" t="s">
        <v>33</v>
      </c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3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5"/>
    </row>
    <row r="10" spans="1:1024" ht="16" customHeight="1">
      <c r="A10" s="35" t="s">
        <v>38</v>
      </c>
      <c r="B10" s="36">
        <v>7.2916666666666671E-2</v>
      </c>
      <c r="C10" s="37">
        <v>90</v>
      </c>
      <c r="D10" s="37">
        <v>80</v>
      </c>
      <c r="E10" s="37">
        <f t="shared" ref="E10:E17" si="0">SUM(C10:D10)</f>
        <v>170</v>
      </c>
      <c r="F10" s="37">
        <v>91</v>
      </c>
      <c r="G10" s="37">
        <v>89</v>
      </c>
      <c r="H10" s="37">
        <f t="shared" ref="H10:H17" si="1">SUM(F10:G10)</f>
        <v>180</v>
      </c>
      <c r="I10" s="37">
        <v>88</v>
      </c>
      <c r="J10" s="37">
        <v>86</v>
      </c>
      <c r="K10" s="37">
        <f t="shared" ref="K10:K17" si="2">SUM(I10:J10)</f>
        <v>174</v>
      </c>
      <c r="L10" s="37">
        <v>81</v>
      </c>
      <c r="M10" s="37">
        <v>80</v>
      </c>
      <c r="N10" s="37">
        <f t="shared" ref="N10:N17" si="3">SUM(L10:M10)</f>
        <v>161</v>
      </c>
      <c r="O10" s="37">
        <v>85</v>
      </c>
      <c r="P10" s="37">
        <v>82</v>
      </c>
      <c r="Q10" s="37">
        <f t="shared" ref="Q10:Q17" si="4">SUM(O10:P10)</f>
        <v>167</v>
      </c>
      <c r="R10" s="37">
        <v>88</v>
      </c>
      <c r="S10" s="37">
        <v>88</v>
      </c>
      <c r="T10" s="37">
        <f t="shared" ref="T10:T17" si="5">SUM(R10:S10)</f>
        <v>176</v>
      </c>
      <c r="U10" s="38">
        <f t="shared" ref="U10:U17" si="6">(E10*$C$6)+(H10*$F$6)+(K10*$I$6)+(N10*$L$6)+(((Q10+T10)/2)*$O$7)</f>
        <v>171.3</v>
      </c>
      <c r="V10" s="39">
        <f t="shared" ref="V10:V17" si="7">U10/2</f>
        <v>85.65</v>
      </c>
      <c r="W10" s="27"/>
      <c r="X10" s="40">
        <f t="shared" ref="X10:X17" si="8">_xlfn.RANK.EQ(V10,V$10:V$17,0)</f>
        <v>1</v>
      </c>
      <c r="Y10" s="41">
        <f t="shared" ref="Y10:Y17" si="9">H10+K10</f>
        <v>354</v>
      </c>
      <c r="Z10" s="45">
        <f t="shared" ref="Z10:Z17" si="10">_xlfn.RANK.EQ(Y10,Y$10:Y$17,0)</f>
        <v>1</v>
      </c>
      <c r="AA10" s="41">
        <f t="shared" ref="AA10:AA17" si="11">(Q10+T10)</f>
        <v>343</v>
      </c>
      <c r="AB10" s="45">
        <f t="shared" ref="AB10:AB17" si="12">_xlfn.RANK.EQ(AA10,AA$10:AA$17,0)</f>
        <v>1</v>
      </c>
      <c r="AC10" s="41">
        <f t="shared" ref="AC10:AC17" si="13">(E10+N10)</f>
        <v>331</v>
      </c>
      <c r="AD10" s="45">
        <f t="shared" ref="AD10:AD17" si="14">_xlfn.RANK.EQ(AC10,AC$10:AC$17,0)</f>
        <v>1</v>
      </c>
      <c r="AE10" s="6"/>
      <c r="AF10" s="11"/>
      <c r="AG10" s="37">
        <v>85</v>
      </c>
      <c r="AH10" s="37">
        <v>82</v>
      </c>
      <c r="AI10" s="37">
        <f t="shared" ref="AI10:AI17" si="15">SUM(AG10:AH10)</f>
        <v>167</v>
      </c>
      <c r="AJ10" s="34">
        <f t="shared" ref="AJ10:AJ17" si="16">_xlfn.RANK.EQ(AI10,AI$10:AI$17,0)</f>
        <v>2</v>
      </c>
      <c r="AK10" s="37">
        <v>86</v>
      </c>
      <c r="AL10" s="37">
        <v>82</v>
      </c>
      <c r="AM10" s="37">
        <f t="shared" ref="AM10:AM17" si="17">SUM(AK10:AL10)</f>
        <v>168</v>
      </c>
      <c r="AN10" s="46">
        <f t="shared" ref="AN10:AN17" si="18">_xlfn.RANK.EQ(AM10,AM$10:AM$17,0)</f>
        <v>1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3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5"/>
    </row>
    <row r="11" spans="1:1024" ht="16" customHeight="1">
      <c r="A11" s="35" t="s">
        <v>36</v>
      </c>
      <c r="B11" s="36">
        <v>0.5</v>
      </c>
      <c r="C11" s="37">
        <v>80</v>
      </c>
      <c r="D11" s="37">
        <v>73</v>
      </c>
      <c r="E11" s="37">
        <f t="shared" si="0"/>
        <v>153</v>
      </c>
      <c r="F11" s="37">
        <v>78</v>
      </c>
      <c r="G11" s="37">
        <v>74</v>
      </c>
      <c r="H11" s="37">
        <f t="shared" si="1"/>
        <v>152</v>
      </c>
      <c r="I11" s="37">
        <v>69</v>
      </c>
      <c r="J11" s="37">
        <v>67</v>
      </c>
      <c r="K11" s="37">
        <f t="shared" si="2"/>
        <v>136</v>
      </c>
      <c r="L11" s="37">
        <v>76</v>
      </c>
      <c r="M11" s="37">
        <v>76</v>
      </c>
      <c r="N11" s="37">
        <f t="shared" si="3"/>
        <v>152</v>
      </c>
      <c r="O11" s="37">
        <v>87</v>
      </c>
      <c r="P11" s="37">
        <v>85</v>
      </c>
      <c r="Q11" s="37">
        <f t="shared" si="4"/>
        <v>172</v>
      </c>
      <c r="R11" s="37">
        <v>72</v>
      </c>
      <c r="S11" s="37">
        <v>71</v>
      </c>
      <c r="T11" s="37">
        <f t="shared" si="5"/>
        <v>143</v>
      </c>
      <c r="U11" s="38">
        <f t="shared" si="6"/>
        <v>150.10000000000002</v>
      </c>
      <c r="V11" s="39">
        <f t="shared" si="7"/>
        <v>75.050000000000011</v>
      </c>
      <c r="W11" s="27"/>
      <c r="X11" s="40">
        <f t="shared" si="8"/>
        <v>2</v>
      </c>
      <c r="Y11" s="41">
        <f t="shared" si="9"/>
        <v>288</v>
      </c>
      <c r="Z11" s="34">
        <f t="shared" si="10"/>
        <v>3</v>
      </c>
      <c r="AA11" s="41">
        <f t="shared" si="11"/>
        <v>315</v>
      </c>
      <c r="AB11" s="34">
        <f t="shared" si="12"/>
        <v>3</v>
      </c>
      <c r="AC11" s="41">
        <f t="shared" si="13"/>
        <v>305</v>
      </c>
      <c r="AD11" s="34">
        <f t="shared" si="14"/>
        <v>2</v>
      </c>
      <c r="AE11" s="6"/>
      <c r="AF11" s="11"/>
      <c r="AG11" s="37">
        <v>80</v>
      </c>
      <c r="AH11" s="37">
        <v>81</v>
      </c>
      <c r="AI11" s="37">
        <f t="shared" si="15"/>
        <v>161</v>
      </c>
      <c r="AJ11" s="34">
        <f t="shared" si="16"/>
        <v>4</v>
      </c>
      <c r="AK11" s="37">
        <v>84</v>
      </c>
      <c r="AL11" s="37">
        <v>80</v>
      </c>
      <c r="AM11" s="37">
        <f t="shared" si="17"/>
        <v>164</v>
      </c>
      <c r="AN11" s="42">
        <f t="shared" si="18"/>
        <v>2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3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5"/>
    </row>
    <row r="12" spans="1:1024" ht="16" customHeight="1">
      <c r="A12" s="35" t="s">
        <v>40</v>
      </c>
      <c r="B12" s="36">
        <v>0.125</v>
      </c>
      <c r="C12" s="37">
        <v>82</v>
      </c>
      <c r="D12" s="37">
        <v>77</v>
      </c>
      <c r="E12" s="37">
        <f t="shared" si="0"/>
        <v>159</v>
      </c>
      <c r="F12" s="37">
        <v>68</v>
      </c>
      <c r="G12" s="37">
        <v>64</v>
      </c>
      <c r="H12" s="37">
        <f t="shared" si="1"/>
        <v>132</v>
      </c>
      <c r="I12" s="37">
        <v>76</v>
      </c>
      <c r="J12" s="37">
        <v>74</v>
      </c>
      <c r="K12" s="37">
        <f t="shared" si="2"/>
        <v>150</v>
      </c>
      <c r="L12" s="37">
        <v>63</v>
      </c>
      <c r="M12" s="37">
        <v>62</v>
      </c>
      <c r="N12" s="37">
        <f t="shared" si="3"/>
        <v>125</v>
      </c>
      <c r="O12" s="37">
        <v>82</v>
      </c>
      <c r="P12" s="37">
        <v>79</v>
      </c>
      <c r="Q12" s="37">
        <f t="shared" si="4"/>
        <v>161</v>
      </c>
      <c r="R12" s="37">
        <v>82</v>
      </c>
      <c r="S12" s="37">
        <v>83</v>
      </c>
      <c r="T12" s="37">
        <f t="shared" si="5"/>
        <v>165</v>
      </c>
      <c r="U12" s="38">
        <f t="shared" si="6"/>
        <v>145.80000000000001</v>
      </c>
      <c r="V12" s="39">
        <f t="shared" si="7"/>
        <v>72.900000000000006</v>
      </c>
      <c r="W12" s="27"/>
      <c r="X12" s="40">
        <f t="shared" si="8"/>
        <v>3</v>
      </c>
      <c r="Y12" s="41">
        <f t="shared" si="9"/>
        <v>282</v>
      </c>
      <c r="Z12" s="34">
        <f t="shared" si="10"/>
        <v>4</v>
      </c>
      <c r="AA12" s="41">
        <f t="shared" si="11"/>
        <v>326</v>
      </c>
      <c r="AB12" s="34">
        <f t="shared" si="12"/>
        <v>2</v>
      </c>
      <c r="AC12" s="41">
        <f t="shared" si="13"/>
        <v>284</v>
      </c>
      <c r="AD12" s="34">
        <f t="shared" si="14"/>
        <v>3</v>
      </c>
      <c r="AE12" s="6"/>
      <c r="AF12" s="11"/>
      <c r="AG12" s="37">
        <v>84</v>
      </c>
      <c r="AH12" s="37">
        <v>82</v>
      </c>
      <c r="AI12" s="37">
        <f t="shared" si="15"/>
        <v>166</v>
      </c>
      <c r="AJ12" s="34">
        <f t="shared" si="16"/>
        <v>3</v>
      </c>
      <c r="AK12" s="37">
        <v>70</v>
      </c>
      <c r="AL12" s="37">
        <v>65</v>
      </c>
      <c r="AM12" s="37">
        <f t="shared" si="17"/>
        <v>135</v>
      </c>
      <c r="AN12" s="42">
        <f t="shared" si="18"/>
        <v>5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3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5"/>
    </row>
    <row r="13" spans="1:1024" ht="16" customHeight="1">
      <c r="A13" s="35" t="s">
        <v>39</v>
      </c>
      <c r="B13" s="36">
        <v>0.11458333333333333</v>
      </c>
      <c r="C13" s="37">
        <v>70</v>
      </c>
      <c r="D13" s="37">
        <v>69</v>
      </c>
      <c r="E13" s="37">
        <f t="shared" si="0"/>
        <v>139</v>
      </c>
      <c r="F13" s="37">
        <v>70</v>
      </c>
      <c r="G13" s="37">
        <v>66</v>
      </c>
      <c r="H13" s="37">
        <f t="shared" si="1"/>
        <v>136</v>
      </c>
      <c r="I13" s="37">
        <v>80</v>
      </c>
      <c r="J13" s="37">
        <v>78</v>
      </c>
      <c r="K13" s="37">
        <f t="shared" si="2"/>
        <v>158</v>
      </c>
      <c r="L13" s="37">
        <v>64</v>
      </c>
      <c r="M13" s="37">
        <v>63</v>
      </c>
      <c r="N13" s="37">
        <f t="shared" si="3"/>
        <v>127</v>
      </c>
      <c r="O13" s="37">
        <v>85</v>
      </c>
      <c r="P13" s="37">
        <v>83</v>
      </c>
      <c r="Q13" s="37">
        <f t="shared" si="4"/>
        <v>168</v>
      </c>
      <c r="R13" s="37">
        <v>75</v>
      </c>
      <c r="S13" s="37">
        <v>72</v>
      </c>
      <c r="T13" s="37">
        <f t="shared" si="5"/>
        <v>147</v>
      </c>
      <c r="U13" s="38">
        <f t="shared" si="6"/>
        <v>143.5</v>
      </c>
      <c r="V13" s="39">
        <f t="shared" si="7"/>
        <v>71.75</v>
      </c>
      <c r="W13" s="27"/>
      <c r="X13" s="40">
        <f t="shared" si="8"/>
        <v>4</v>
      </c>
      <c r="Y13" s="41">
        <f t="shared" si="9"/>
        <v>294</v>
      </c>
      <c r="Z13" s="34">
        <f t="shared" si="10"/>
        <v>2</v>
      </c>
      <c r="AA13" s="41">
        <f t="shared" si="11"/>
        <v>315</v>
      </c>
      <c r="AB13" s="34">
        <f t="shared" si="12"/>
        <v>3</v>
      </c>
      <c r="AC13" s="41">
        <f t="shared" si="13"/>
        <v>266</v>
      </c>
      <c r="AD13" s="34">
        <f t="shared" si="14"/>
        <v>4</v>
      </c>
      <c r="AE13" s="6"/>
      <c r="AF13" s="11"/>
      <c r="AG13" s="37">
        <v>89</v>
      </c>
      <c r="AH13" s="37">
        <v>89</v>
      </c>
      <c r="AI13" s="37">
        <f t="shared" si="15"/>
        <v>178</v>
      </c>
      <c r="AJ13" s="45">
        <f t="shared" si="16"/>
        <v>1</v>
      </c>
      <c r="AK13" s="37">
        <v>78</v>
      </c>
      <c r="AL13" s="37">
        <v>73</v>
      </c>
      <c r="AM13" s="37">
        <f t="shared" si="17"/>
        <v>151</v>
      </c>
      <c r="AN13" s="42">
        <f t="shared" si="18"/>
        <v>3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3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5"/>
    </row>
    <row r="14" spans="1:1024" ht="16" customHeight="1">
      <c r="A14" s="35" t="s">
        <v>35</v>
      </c>
      <c r="B14" s="36">
        <v>0.48958333333333331</v>
      </c>
      <c r="C14" s="37">
        <v>63</v>
      </c>
      <c r="D14" s="37">
        <v>64</v>
      </c>
      <c r="E14" s="37">
        <f t="shared" si="0"/>
        <v>127</v>
      </c>
      <c r="F14" s="37">
        <v>67</v>
      </c>
      <c r="G14" s="37">
        <v>63</v>
      </c>
      <c r="H14" s="37">
        <f t="shared" si="1"/>
        <v>130</v>
      </c>
      <c r="I14" s="37">
        <v>62</v>
      </c>
      <c r="J14" s="37">
        <v>60</v>
      </c>
      <c r="K14" s="37">
        <f t="shared" si="2"/>
        <v>122</v>
      </c>
      <c r="L14" s="37">
        <v>62</v>
      </c>
      <c r="M14" s="37">
        <v>61</v>
      </c>
      <c r="N14" s="37">
        <f t="shared" si="3"/>
        <v>123</v>
      </c>
      <c r="O14" s="37">
        <v>76</v>
      </c>
      <c r="P14" s="37">
        <v>71</v>
      </c>
      <c r="Q14" s="37">
        <f t="shared" si="4"/>
        <v>147</v>
      </c>
      <c r="R14" s="37">
        <v>62</v>
      </c>
      <c r="S14" s="37">
        <v>60</v>
      </c>
      <c r="T14" s="37">
        <f t="shared" si="5"/>
        <v>122</v>
      </c>
      <c r="U14" s="38">
        <f t="shared" si="6"/>
        <v>127.30000000000001</v>
      </c>
      <c r="V14" s="39">
        <f t="shared" si="7"/>
        <v>63.650000000000006</v>
      </c>
      <c r="W14" s="27"/>
      <c r="X14" s="40">
        <f t="shared" si="8"/>
        <v>5</v>
      </c>
      <c r="Y14" s="41">
        <f t="shared" si="9"/>
        <v>252</v>
      </c>
      <c r="Z14" s="34">
        <f t="shared" si="10"/>
        <v>5</v>
      </c>
      <c r="AA14" s="41">
        <f t="shared" si="11"/>
        <v>269</v>
      </c>
      <c r="AB14" s="34">
        <f t="shared" si="12"/>
        <v>6</v>
      </c>
      <c r="AC14" s="41">
        <f t="shared" si="13"/>
        <v>250</v>
      </c>
      <c r="AD14" s="34">
        <f t="shared" si="14"/>
        <v>5</v>
      </c>
      <c r="AE14" s="6"/>
      <c r="AF14" s="11"/>
      <c r="AG14" s="37">
        <v>75</v>
      </c>
      <c r="AH14" s="37">
        <v>72</v>
      </c>
      <c r="AI14" s="37">
        <f t="shared" si="15"/>
        <v>147</v>
      </c>
      <c r="AJ14" s="34">
        <f t="shared" si="16"/>
        <v>5</v>
      </c>
      <c r="AK14" s="37">
        <v>61</v>
      </c>
      <c r="AL14" s="37">
        <v>56</v>
      </c>
      <c r="AM14" s="37">
        <f t="shared" si="17"/>
        <v>117</v>
      </c>
      <c r="AN14" s="42">
        <f t="shared" si="18"/>
        <v>6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3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5"/>
    </row>
    <row r="15" spans="1:1024" ht="16" customHeight="1">
      <c r="A15" s="35" t="s">
        <v>37</v>
      </c>
      <c r="B15" s="36">
        <v>0.55208333333333337</v>
      </c>
      <c r="C15" s="37">
        <v>62</v>
      </c>
      <c r="D15" s="37">
        <v>57</v>
      </c>
      <c r="E15" s="37">
        <f t="shared" si="0"/>
        <v>119</v>
      </c>
      <c r="F15" s="37">
        <v>60</v>
      </c>
      <c r="G15" s="37">
        <v>56</v>
      </c>
      <c r="H15" s="37">
        <f t="shared" si="1"/>
        <v>116</v>
      </c>
      <c r="I15" s="37">
        <v>59</v>
      </c>
      <c r="J15" s="37">
        <v>57</v>
      </c>
      <c r="K15" s="37">
        <f t="shared" si="2"/>
        <v>116</v>
      </c>
      <c r="L15" s="37">
        <v>59</v>
      </c>
      <c r="M15" s="37">
        <v>59</v>
      </c>
      <c r="N15" s="37">
        <f t="shared" si="3"/>
        <v>118</v>
      </c>
      <c r="O15" s="37">
        <v>77</v>
      </c>
      <c r="P15" s="37">
        <v>75</v>
      </c>
      <c r="Q15" s="37">
        <f t="shared" si="4"/>
        <v>152</v>
      </c>
      <c r="R15" s="37">
        <v>60</v>
      </c>
      <c r="S15" s="37">
        <v>58</v>
      </c>
      <c r="T15" s="37">
        <f t="shared" si="5"/>
        <v>118</v>
      </c>
      <c r="U15" s="38">
        <f t="shared" si="6"/>
        <v>120.80000000000001</v>
      </c>
      <c r="V15" s="39">
        <f t="shared" si="7"/>
        <v>60.400000000000006</v>
      </c>
      <c r="W15" s="27"/>
      <c r="X15" s="40">
        <f t="shared" si="8"/>
        <v>6</v>
      </c>
      <c r="Y15" s="41">
        <f t="shared" si="9"/>
        <v>232</v>
      </c>
      <c r="Z15" s="34">
        <f t="shared" si="10"/>
        <v>6</v>
      </c>
      <c r="AA15" s="41">
        <f t="shared" si="11"/>
        <v>270</v>
      </c>
      <c r="AB15" s="34">
        <f t="shared" si="12"/>
        <v>5</v>
      </c>
      <c r="AC15" s="41">
        <f t="shared" si="13"/>
        <v>237</v>
      </c>
      <c r="AD15" s="34">
        <f t="shared" si="14"/>
        <v>6</v>
      </c>
      <c r="AE15" s="6"/>
      <c r="AF15" s="11"/>
      <c r="AG15" s="37">
        <v>52</v>
      </c>
      <c r="AH15" s="37">
        <v>51</v>
      </c>
      <c r="AI15" s="37">
        <f t="shared" si="15"/>
        <v>103</v>
      </c>
      <c r="AJ15" s="34">
        <f t="shared" si="16"/>
        <v>7</v>
      </c>
      <c r="AK15" s="37">
        <v>72</v>
      </c>
      <c r="AL15" s="37">
        <v>68</v>
      </c>
      <c r="AM15" s="37">
        <f t="shared" si="17"/>
        <v>140</v>
      </c>
      <c r="AN15" s="42">
        <f t="shared" si="18"/>
        <v>4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3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5"/>
    </row>
    <row r="16" spans="1:1024" ht="16" customHeight="1">
      <c r="A16" s="35" t="s">
        <v>41</v>
      </c>
      <c r="B16" s="36">
        <v>0.1875</v>
      </c>
      <c r="C16" s="37">
        <v>61</v>
      </c>
      <c r="D16" s="37">
        <v>56</v>
      </c>
      <c r="E16" s="37">
        <f t="shared" si="0"/>
        <v>117</v>
      </c>
      <c r="F16" s="37">
        <v>57</v>
      </c>
      <c r="G16" s="37">
        <v>53</v>
      </c>
      <c r="H16" s="37">
        <f t="shared" si="1"/>
        <v>110</v>
      </c>
      <c r="I16" s="37">
        <v>53</v>
      </c>
      <c r="J16" s="37">
        <v>51</v>
      </c>
      <c r="K16" s="37">
        <f t="shared" si="2"/>
        <v>104</v>
      </c>
      <c r="L16" s="37">
        <v>55</v>
      </c>
      <c r="M16" s="37">
        <v>57</v>
      </c>
      <c r="N16" s="37">
        <f t="shared" si="3"/>
        <v>112</v>
      </c>
      <c r="O16" s="37">
        <v>78</v>
      </c>
      <c r="P16" s="37">
        <v>73</v>
      </c>
      <c r="Q16" s="37">
        <f t="shared" si="4"/>
        <v>151</v>
      </c>
      <c r="R16" s="37">
        <v>58</v>
      </c>
      <c r="S16" s="37">
        <v>56</v>
      </c>
      <c r="T16" s="37">
        <f t="shared" si="5"/>
        <v>114</v>
      </c>
      <c r="U16" s="38">
        <f t="shared" si="6"/>
        <v>115.10000000000001</v>
      </c>
      <c r="V16" s="39">
        <f t="shared" si="7"/>
        <v>57.550000000000004</v>
      </c>
      <c r="W16" s="27"/>
      <c r="X16" s="40">
        <f t="shared" si="8"/>
        <v>7</v>
      </c>
      <c r="Y16" s="41">
        <f t="shared" si="9"/>
        <v>214</v>
      </c>
      <c r="Z16" s="34">
        <f t="shared" si="10"/>
        <v>7</v>
      </c>
      <c r="AA16" s="41">
        <f t="shared" si="11"/>
        <v>265</v>
      </c>
      <c r="AB16" s="34">
        <f t="shared" si="12"/>
        <v>7</v>
      </c>
      <c r="AC16" s="41">
        <f t="shared" si="13"/>
        <v>229</v>
      </c>
      <c r="AD16" s="34">
        <f t="shared" si="14"/>
        <v>7</v>
      </c>
      <c r="AE16" s="6"/>
      <c r="AF16" s="11"/>
      <c r="AG16" s="37">
        <v>52</v>
      </c>
      <c r="AH16" s="37">
        <v>53</v>
      </c>
      <c r="AI16" s="37">
        <f t="shared" si="15"/>
        <v>105</v>
      </c>
      <c r="AJ16" s="34">
        <f t="shared" si="16"/>
        <v>6</v>
      </c>
      <c r="AK16" s="37">
        <v>56</v>
      </c>
      <c r="AL16" s="37">
        <v>51</v>
      </c>
      <c r="AM16" s="37">
        <f t="shared" si="17"/>
        <v>107</v>
      </c>
      <c r="AN16" s="42">
        <f t="shared" si="18"/>
        <v>7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3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5"/>
    </row>
    <row r="17" spans="1:1024" ht="16" customHeight="1">
      <c r="A17" s="35" t="s">
        <v>34</v>
      </c>
      <c r="B17" s="36">
        <v>0.47916666666666669</v>
      </c>
      <c r="C17" s="37">
        <v>50</v>
      </c>
      <c r="D17" s="37">
        <v>52</v>
      </c>
      <c r="E17" s="37">
        <f t="shared" si="0"/>
        <v>102</v>
      </c>
      <c r="F17" s="37">
        <v>55</v>
      </c>
      <c r="G17" s="37">
        <v>51</v>
      </c>
      <c r="H17" s="37">
        <f t="shared" si="1"/>
        <v>106</v>
      </c>
      <c r="I17" s="37">
        <v>48</v>
      </c>
      <c r="J17" s="37">
        <v>46</v>
      </c>
      <c r="K17" s="37">
        <f t="shared" si="2"/>
        <v>94</v>
      </c>
      <c r="L17" s="37">
        <v>52</v>
      </c>
      <c r="M17" s="37">
        <v>50</v>
      </c>
      <c r="N17" s="37">
        <f t="shared" si="3"/>
        <v>102</v>
      </c>
      <c r="O17" s="37">
        <v>67</v>
      </c>
      <c r="P17" s="37">
        <v>66</v>
      </c>
      <c r="Q17" s="37">
        <f t="shared" si="4"/>
        <v>133</v>
      </c>
      <c r="R17" s="37">
        <v>51</v>
      </c>
      <c r="S17" s="37">
        <v>50</v>
      </c>
      <c r="T17" s="37">
        <f t="shared" si="5"/>
        <v>101</v>
      </c>
      <c r="U17" s="38">
        <f t="shared" si="6"/>
        <v>104.20000000000002</v>
      </c>
      <c r="V17" s="39">
        <f t="shared" si="7"/>
        <v>52.100000000000009</v>
      </c>
      <c r="W17" s="27"/>
      <c r="X17" s="40">
        <f t="shared" si="8"/>
        <v>8</v>
      </c>
      <c r="Y17" s="41">
        <f t="shared" si="9"/>
        <v>200</v>
      </c>
      <c r="Z17" s="34">
        <f t="shared" si="10"/>
        <v>8</v>
      </c>
      <c r="AA17" s="41">
        <f t="shared" si="11"/>
        <v>234</v>
      </c>
      <c r="AB17" s="34">
        <f t="shared" si="12"/>
        <v>8</v>
      </c>
      <c r="AC17" s="41">
        <f t="shared" si="13"/>
        <v>204</v>
      </c>
      <c r="AD17" s="34">
        <f t="shared" si="14"/>
        <v>8</v>
      </c>
      <c r="AE17" s="6"/>
      <c r="AF17" s="11"/>
      <c r="AG17" s="37">
        <v>50</v>
      </c>
      <c r="AH17" s="37">
        <v>50</v>
      </c>
      <c r="AI17" s="37">
        <f t="shared" si="15"/>
        <v>100</v>
      </c>
      <c r="AJ17" s="34">
        <f t="shared" si="16"/>
        <v>8</v>
      </c>
      <c r="AK17" s="37">
        <v>55</v>
      </c>
      <c r="AL17" s="37">
        <v>50</v>
      </c>
      <c r="AM17" s="37">
        <f t="shared" si="17"/>
        <v>105</v>
      </c>
      <c r="AN17" s="42">
        <f t="shared" si="18"/>
        <v>8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3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5"/>
    </row>
    <row r="18" spans="1:1024" ht="42" customHeight="1">
      <c r="A18" s="23" t="s">
        <v>42</v>
      </c>
      <c r="B18" s="24"/>
      <c r="C18" s="25" t="s">
        <v>22</v>
      </c>
      <c r="D18" s="25" t="s">
        <v>23</v>
      </c>
      <c r="E18" s="25" t="s">
        <v>24</v>
      </c>
      <c r="F18" s="25" t="s">
        <v>22</v>
      </c>
      <c r="G18" s="25" t="s">
        <v>23</v>
      </c>
      <c r="H18" s="25" t="s">
        <v>24</v>
      </c>
      <c r="I18" s="25" t="s">
        <v>22</v>
      </c>
      <c r="J18" s="25" t="s">
        <v>23</v>
      </c>
      <c r="K18" s="25" t="s">
        <v>24</v>
      </c>
      <c r="L18" s="25" t="s">
        <v>22</v>
      </c>
      <c r="M18" s="25" t="s">
        <v>23</v>
      </c>
      <c r="N18" s="25" t="s">
        <v>24</v>
      </c>
      <c r="O18" s="25" t="s">
        <v>22</v>
      </c>
      <c r="P18" s="25" t="s">
        <v>23</v>
      </c>
      <c r="Q18" s="25" t="s">
        <v>24</v>
      </c>
      <c r="R18" s="25" t="s">
        <v>22</v>
      </c>
      <c r="S18" s="25" t="s">
        <v>23</v>
      </c>
      <c r="T18" s="25" t="s">
        <v>24</v>
      </c>
      <c r="U18" s="25"/>
      <c r="V18" s="26"/>
      <c r="W18" s="27"/>
      <c r="X18" s="28" t="s">
        <v>25</v>
      </c>
      <c r="Y18" s="29" t="s">
        <v>26</v>
      </c>
      <c r="Z18" s="29" t="s">
        <v>27</v>
      </c>
      <c r="AA18" s="29" t="s">
        <v>28</v>
      </c>
      <c r="AB18" s="29" t="s">
        <v>29</v>
      </c>
      <c r="AC18" s="29" t="s">
        <v>30</v>
      </c>
      <c r="AD18" s="29" t="s">
        <v>31</v>
      </c>
      <c r="AE18" s="6"/>
      <c r="AF18" s="11"/>
      <c r="AG18" s="30" t="s">
        <v>22</v>
      </c>
      <c r="AH18" s="30" t="s">
        <v>23</v>
      </c>
      <c r="AI18" s="30" t="s">
        <v>24</v>
      </c>
      <c r="AJ18" s="29" t="s">
        <v>32</v>
      </c>
      <c r="AK18" s="25" t="s">
        <v>22</v>
      </c>
      <c r="AL18" s="25" t="s">
        <v>23</v>
      </c>
      <c r="AM18" s="25" t="s">
        <v>24</v>
      </c>
      <c r="AN18" s="31" t="s">
        <v>33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3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5"/>
    </row>
    <row r="19" spans="1:1024" ht="16" customHeight="1">
      <c r="A19" s="35" t="s">
        <v>44</v>
      </c>
      <c r="B19" s="36">
        <v>6.25E-2</v>
      </c>
      <c r="C19" s="37">
        <v>81</v>
      </c>
      <c r="D19" s="37">
        <v>70</v>
      </c>
      <c r="E19" s="37">
        <f>SUM(C19:D19)</f>
        <v>151</v>
      </c>
      <c r="F19" s="37">
        <v>84</v>
      </c>
      <c r="G19" s="37">
        <v>80</v>
      </c>
      <c r="H19" s="37">
        <f>SUM(F19:G19)</f>
        <v>164</v>
      </c>
      <c r="I19" s="37">
        <v>84</v>
      </c>
      <c r="J19" s="37">
        <v>82</v>
      </c>
      <c r="K19" s="37">
        <f>SUM(I19:J19)</f>
        <v>166</v>
      </c>
      <c r="L19" s="37">
        <v>83</v>
      </c>
      <c r="M19" s="37">
        <v>82</v>
      </c>
      <c r="N19" s="37">
        <f>SUM(L19:M19)</f>
        <v>165</v>
      </c>
      <c r="O19" s="37">
        <v>96</v>
      </c>
      <c r="P19" s="37">
        <v>95</v>
      </c>
      <c r="Q19" s="37">
        <f>SUM(O19:P19)</f>
        <v>191</v>
      </c>
      <c r="R19" s="37">
        <v>84</v>
      </c>
      <c r="S19" s="37">
        <v>83</v>
      </c>
      <c r="T19" s="37">
        <f>SUM(R19:S19)</f>
        <v>167</v>
      </c>
      <c r="U19" s="38">
        <f>(E19*$C$6)+(H19*$F$6)+(K19*$I$6)+(N19*$L$6)+(((Q19+T19)/2)*$O$7)</f>
        <v>165.00000000000003</v>
      </c>
      <c r="V19" s="39">
        <f>U19/2</f>
        <v>82.500000000000014</v>
      </c>
      <c r="W19" s="27"/>
      <c r="X19" s="40">
        <f>_xlfn.RANK.EQ(V19,V$19:V$23,0)</f>
        <v>1</v>
      </c>
      <c r="Y19" s="41">
        <f>H19+K19</f>
        <v>330</v>
      </c>
      <c r="Z19" s="45">
        <f>_xlfn.RANK.EQ(Y19,Y$19:Y$23,0)</f>
        <v>1</v>
      </c>
      <c r="AA19" s="41">
        <f>(Q19+T19)</f>
        <v>358</v>
      </c>
      <c r="AB19" s="45">
        <f>_xlfn.RANK.EQ(AA19,AA$19:AA$23,0)</f>
        <v>1</v>
      </c>
      <c r="AC19" s="41">
        <f>(E19+N19)</f>
        <v>316</v>
      </c>
      <c r="AD19" s="34">
        <f>_xlfn.RANK.EQ(AC19,AC$19:AC$23,0)</f>
        <v>2</v>
      </c>
      <c r="AE19" s="6"/>
      <c r="AF19" s="11"/>
      <c r="AG19" s="37">
        <v>86</v>
      </c>
      <c r="AH19" s="37">
        <v>83</v>
      </c>
      <c r="AI19" s="37">
        <f>SUM(AG19:AH19)</f>
        <v>169</v>
      </c>
      <c r="AJ19" s="34">
        <f>_xlfn.RANK.EQ(AI19,AI$19:AI$23,0)</f>
        <v>2</v>
      </c>
      <c r="AK19" s="37">
        <v>92</v>
      </c>
      <c r="AL19" s="37">
        <v>89</v>
      </c>
      <c r="AM19" s="37">
        <f>SUM(AK19:AL19)</f>
        <v>181</v>
      </c>
      <c r="AN19" s="46">
        <f>_xlfn.RANK.EQ(AM19,AM$19:AM$23,0)</f>
        <v>1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3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5"/>
    </row>
    <row r="20" spans="1:1024" ht="16" customHeight="1">
      <c r="A20" s="35" t="s">
        <v>45</v>
      </c>
      <c r="B20" s="36">
        <v>8.3333333333333329E-2</v>
      </c>
      <c r="C20" s="37">
        <v>84</v>
      </c>
      <c r="D20" s="37">
        <v>81</v>
      </c>
      <c r="E20" s="37">
        <f>SUM(C20:D20)</f>
        <v>165</v>
      </c>
      <c r="F20" s="37">
        <v>80</v>
      </c>
      <c r="G20" s="37">
        <v>76</v>
      </c>
      <c r="H20" s="37">
        <f>SUM(F20:G20)</f>
        <v>156</v>
      </c>
      <c r="I20" s="37">
        <v>82</v>
      </c>
      <c r="J20" s="37">
        <v>80</v>
      </c>
      <c r="K20" s="37">
        <f>SUM(I20:J20)</f>
        <v>162</v>
      </c>
      <c r="L20" s="37">
        <v>75</v>
      </c>
      <c r="M20" s="37">
        <v>78</v>
      </c>
      <c r="N20" s="37">
        <f>SUM(L20:M20)</f>
        <v>153</v>
      </c>
      <c r="O20" s="37">
        <v>86</v>
      </c>
      <c r="P20" s="37">
        <v>85</v>
      </c>
      <c r="Q20" s="37">
        <f>SUM(O20:P20)</f>
        <v>171</v>
      </c>
      <c r="R20" s="37">
        <v>79</v>
      </c>
      <c r="S20" s="37">
        <v>77</v>
      </c>
      <c r="T20" s="37">
        <f>SUM(R20:S20)</f>
        <v>156</v>
      </c>
      <c r="U20" s="38">
        <f>(E20*$C$6)+(H20*$F$6)+(K20*$I$6)+(N20*$L$6)+(((Q20+T20)/2)*$O$7)</f>
        <v>159.89999999999998</v>
      </c>
      <c r="V20" s="39">
        <f>U20/2</f>
        <v>79.949999999999989</v>
      </c>
      <c r="W20" s="27"/>
      <c r="X20" s="40">
        <f>_xlfn.RANK.EQ(V20,V$19:V$23,0)</f>
        <v>2</v>
      </c>
      <c r="Y20" s="41">
        <f>H20+K20</f>
        <v>318</v>
      </c>
      <c r="Z20" s="34">
        <f>_xlfn.RANK.EQ(Y20,Y$19:Y$23,0)</f>
        <v>2</v>
      </c>
      <c r="AA20" s="41">
        <f>(Q20+T20)</f>
        <v>327</v>
      </c>
      <c r="AB20" s="34">
        <f>_xlfn.RANK.EQ(AA20,AA$19:AA$23,0)</f>
        <v>2</v>
      </c>
      <c r="AC20" s="41">
        <f>(E20+N20)</f>
        <v>318</v>
      </c>
      <c r="AD20" s="45">
        <f>_xlfn.RANK.EQ(AC20,AC$19:AC$23,0)</f>
        <v>1</v>
      </c>
      <c r="AE20" s="6"/>
      <c r="AF20" s="11"/>
      <c r="AG20" s="37">
        <v>87</v>
      </c>
      <c r="AH20" s="37">
        <v>85</v>
      </c>
      <c r="AI20" s="37">
        <f>SUM(AG20:AH20)</f>
        <v>172</v>
      </c>
      <c r="AJ20" s="45">
        <f>_xlfn.RANK.EQ(AI20,AI$19:AI$23,0)</f>
        <v>1</v>
      </c>
      <c r="AK20" s="37">
        <v>82</v>
      </c>
      <c r="AL20" s="37">
        <v>80</v>
      </c>
      <c r="AM20" s="37">
        <f>SUM(AK20:AL20)</f>
        <v>162</v>
      </c>
      <c r="AN20" s="42">
        <f>_xlfn.RANK.EQ(AM20,AM$19:AM$23,0)</f>
        <v>2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3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5"/>
    </row>
    <row r="21" spans="1:1024" ht="16" customHeight="1">
      <c r="A21" s="35" t="s">
        <v>47</v>
      </c>
      <c r="B21" s="36">
        <v>0.17708333333333334</v>
      </c>
      <c r="C21" s="37">
        <v>74</v>
      </c>
      <c r="D21" s="37">
        <v>71</v>
      </c>
      <c r="E21" s="37">
        <f>SUM(C21:D21)</f>
        <v>145</v>
      </c>
      <c r="F21" s="37">
        <v>79</v>
      </c>
      <c r="G21" s="37">
        <v>75</v>
      </c>
      <c r="H21" s="37">
        <f>SUM(F21:G21)</f>
        <v>154</v>
      </c>
      <c r="I21" s="37">
        <v>79</v>
      </c>
      <c r="J21" s="37">
        <v>77</v>
      </c>
      <c r="K21" s="37">
        <f>SUM(I21:J21)</f>
        <v>156</v>
      </c>
      <c r="L21" s="37">
        <v>77</v>
      </c>
      <c r="M21" s="37">
        <v>78</v>
      </c>
      <c r="N21" s="37">
        <f>SUM(L21:M21)</f>
        <v>155</v>
      </c>
      <c r="O21" s="37">
        <v>79</v>
      </c>
      <c r="P21" s="37">
        <v>74</v>
      </c>
      <c r="Q21" s="37">
        <f>SUM(O21:P21)</f>
        <v>153</v>
      </c>
      <c r="R21" s="37">
        <v>63</v>
      </c>
      <c r="S21" s="37">
        <v>63</v>
      </c>
      <c r="T21" s="37">
        <f>SUM(R21:S21)</f>
        <v>126</v>
      </c>
      <c r="U21" s="38">
        <f>(E21*$C$6)+(H21*$F$6)+(K21*$I$6)+(N21*$L$6)+(((Q21+T21)/2)*$O$7)</f>
        <v>149.9</v>
      </c>
      <c r="V21" s="39">
        <f>U21/2</f>
        <v>74.95</v>
      </c>
      <c r="W21" s="27"/>
      <c r="X21" s="40">
        <f>_xlfn.RANK.EQ(V21,V$19:V$23,0)</f>
        <v>3</v>
      </c>
      <c r="Y21" s="41">
        <f>H21+K21</f>
        <v>310</v>
      </c>
      <c r="Z21" s="34">
        <f>_xlfn.RANK.EQ(Y21,Y$19:Y$23,0)</f>
        <v>3</v>
      </c>
      <c r="AA21" s="41">
        <f>(Q21+T21)</f>
        <v>279</v>
      </c>
      <c r="AB21" s="34">
        <f>_xlfn.RANK.EQ(AA21,AA$19:AA$23,0)</f>
        <v>4</v>
      </c>
      <c r="AC21" s="41">
        <f>(E21+N21)</f>
        <v>300</v>
      </c>
      <c r="AD21" s="34">
        <f>_xlfn.RANK.EQ(AC21,AC$19:AC$23,0)</f>
        <v>3</v>
      </c>
      <c r="AE21" s="6"/>
      <c r="AF21" s="11"/>
      <c r="AG21" s="37">
        <v>80</v>
      </c>
      <c r="AH21" s="37">
        <v>80</v>
      </c>
      <c r="AI21" s="37">
        <f>SUM(AG21:AH21)</f>
        <v>160</v>
      </c>
      <c r="AJ21" s="34">
        <f>_xlfn.RANK.EQ(AI21,AI$19:AI$23,0)</f>
        <v>3</v>
      </c>
      <c r="AK21" s="37">
        <v>65</v>
      </c>
      <c r="AL21" s="37">
        <v>59</v>
      </c>
      <c r="AM21" s="37">
        <f>SUM(AK21:AL21)</f>
        <v>124</v>
      </c>
      <c r="AN21" s="42">
        <f>_xlfn.RANK.EQ(AM21,AM$19:AM$23,0)</f>
        <v>4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3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5"/>
    </row>
    <row r="22" spans="1:1024" ht="16" customHeight="1">
      <c r="A22" s="35" t="s">
        <v>43</v>
      </c>
      <c r="B22" s="36">
        <v>0.51041666666666663</v>
      </c>
      <c r="C22" s="37">
        <v>78</v>
      </c>
      <c r="D22" s="37">
        <v>71</v>
      </c>
      <c r="E22" s="37">
        <f>SUM(C22:D22)</f>
        <v>149</v>
      </c>
      <c r="F22" s="37">
        <v>73</v>
      </c>
      <c r="G22" s="37">
        <v>69</v>
      </c>
      <c r="H22" s="37">
        <f>SUM(F22:G22)</f>
        <v>142</v>
      </c>
      <c r="I22" s="37">
        <v>78</v>
      </c>
      <c r="J22" s="37">
        <v>76</v>
      </c>
      <c r="K22" s="37">
        <f>SUM(I22:J22)</f>
        <v>154</v>
      </c>
      <c r="L22" s="37">
        <v>73</v>
      </c>
      <c r="M22" s="37">
        <v>72</v>
      </c>
      <c r="N22" s="37">
        <f>SUM(L22:M22)</f>
        <v>145</v>
      </c>
      <c r="O22" s="37">
        <v>83</v>
      </c>
      <c r="P22" s="37">
        <v>80</v>
      </c>
      <c r="Q22" s="37">
        <f>SUM(O22:P22)</f>
        <v>163</v>
      </c>
      <c r="R22" s="37">
        <v>76</v>
      </c>
      <c r="S22" s="37">
        <v>75</v>
      </c>
      <c r="T22" s="37">
        <f>SUM(R22:S22)</f>
        <v>151</v>
      </c>
      <c r="U22" s="38">
        <f>(E22*$C$6)+(H22*$F$6)+(K22*$I$6)+(N22*$L$6)+(((Q22+T22)/2)*$O$7)</f>
        <v>149.4</v>
      </c>
      <c r="V22" s="39">
        <f>U22/2</f>
        <v>74.7</v>
      </c>
      <c r="W22" s="27"/>
      <c r="X22" s="40">
        <f>_xlfn.RANK.EQ(V22,V$19:V$23,0)</f>
        <v>4</v>
      </c>
      <c r="Y22" s="41">
        <f>H22+K22</f>
        <v>296</v>
      </c>
      <c r="Z22" s="34">
        <f>_xlfn.RANK.EQ(Y22,Y$19:Y$23,0)</f>
        <v>4</v>
      </c>
      <c r="AA22" s="41">
        <f>(Q22+T22)</f>
        <v>314</v>
      </c>
      <c r="AB22" s="34">
        <f>_xlfn.RANK.EQ(AA22,AA$19:AA$23,0)</f>
        <v>3</v>
      </c>
      <c r="AC22" s="41">
        <f>(E22+N22)</f>
        <v>294</v>
      </c>
      <c r="AD22" s="34">
        <f>_xlfn.RANK.EQ(AC22,AC$19:AC$23,0)</f>
        <v>4</v>
      </c>
      <c r="AE22" s="6"/>
      <c r="AF22" s="11"/>
      <c r="AG22" s="37">
        <v>78</v>
      </c>
      <c r="AH22" s="37">
        <v>78</v>
      </c>
      <c r="AI22" s="37">
        <f>SUM(AG22:AH22)</f>
        <v>156</v>
      </c>
      <c r="AJ22" s="34">
        <f>_xlfn.RANK.EQ(AI22,AI$19:AI$23,0)</f>
        <v>4</v>
      </c>
      <c r="AK22" s="37">
        <v>75</v>
      </c>
      <c r="AL22" s="37">
        <v>70</v>
      </c>
      <c r="AM22" s="37">
        <f>SUM(AK22:AL22)</f>
        <v>145</v>
      </c>
      <c r="AN22" s="42">
        <f>_xlfn.RANK.EQ(AM22,AM$19:AM$23,0)</f>
        <v>3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3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  <c r="AMJ22" s="35"/>
    </row>
    <row r="23" spans="1:1024" ht="16" customHeight="1">
      <c r="A23" s="35" t="s">
        <v>46</v>
      </c>
      <c r="B23" s="36">
        <v>0.16666666666666666</v>
      </c>
      <c r="C23" s="37">
        <v>72</v>
      </c>
      <c r="D23" s="37">
        <v>65</v>
      </c>
      <c r="E23" s="37">
        <f>SUM(C23:D23)</f>
        <v>137</v>
      </c>
      <c r="F23" s="37">
        <v>64</v>
      </c>
      <c r="G23" s="37">
        <v>60</v>
      </c>
      <c r="H23" s="37">
        <f>SUM(F23:G23)</f>
        <v>124</v>
      </c>
      <c r="I23" s="37">
        <v>70</v>
      </c>
      <c r="J23" s="37">
        <v>68</v>
      </c>
      <c r="K23" s="37">
        <f>SUM(I23:J23)</f>
        <v>138</v>
      </c>
      <c r="L23" s="37">
        <v>61</v>
      </c>
      <c r="M23" s="37">
        <v>60</v>
      </c>
      <c r="N23" s="37">
        <f>SUM(L23:M23)</f>
        <v>121</v>
      </c>
      <c r="O23" s="37">
        <v>78</v>
      </c>
      <c r="P23" s="37">
        <v>75</v>
      </c>
      <c r="Q23" s="37">
        <f>SUM(O23:P23)</f>
        <v>153</v>
      </c>
      <c r="R23" s="37">
        <v>64</v>
      </c>
      <c r="S23" s="37">
        <v>61</v>
      </c>
      <c r="T23" s="37">
        <f>SUM(R23:S23)</f>
        <v>125</v>
      </c>
      <c r="U23" s="38">
        <f>(E23*$C$6)+(H23*$F$6)+(K23*$I$6)+(N23*$L$6)+(((Q23+T23)/2)*$O$7)</f>
        <v>131.80000000000001</v>
      </c>
      <c r="V23" s="39">
        <f>U23/2</f>
        <v>65.900000000000006</v>
      </c>
      <c r="W23" s="27"/>
      <c r="X23" s="40">
        <f>_xlfn.RANK.EQ(V23,V$19:V$23,0)</f>
        <v>5</v>
      </c>
      <c r="Y23" s="41">
        <f>H23+K23</f>
        <v>262</v>
      </c>
      <c r="Z23" s="34">
        <f>_xlfn.RANK.EQ(Y23,Y$19:Y$23,0)</f>
        <v>5</v>
      </c>
      <c r="AA23" s="41">
        <f>(Q23+T23)</f>
        <v>278</v>
      </c>
      <c r="AB23" s="34">
        <f>_xlfn.RANK.EQ(AA23,AA$19:AA$23,0)</f>
        <v>5</v>
      </c>
      <c r="AC23" s="41">
        <f>(E23+N23)</f>
        <v>258</v>
      </c>
      <c r="AD23" s="34">
        <f>_xlfn.RANK.EQ(AC23,AC$19:AC$23,0)</f>
        <v>5</v>
      </c>
      <c r="AE23" s="6"/>
      <c r="AF23" s="11"/>
      <c r="AG23" s="37">
        <v>71</v>
      </c>
      <c r="AH23" s="37">
        <v>74</v>
      </c>
      <c r="AI23" s="37">
        <f>SUM(AG23:AH23)</f>
        <v>145</v>
      </c>
      <c r="AJ23" s="34">
        <f>_xlfn.RANK.EQ(AI23,AI$19:AI$23,0)</f>
        <v>5</v>
      </c>
      <c r="AK23" s="37">
        <v>64</v>
      </c>
      <c r="AL23" s="37">
        <v>58</v>
      </c>
      <c r="AM23" s="37">
        <f>SUM(AK23:AL23)</f>
        <v>122</v>
      </c>
      <c r="AN23" s="42">
        <f>_xlfn.RANK.EQ(AM23,AM$19:AM$23,0)</f>
        <v>5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3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5"/>
    </row>
    <row r="24" spans="1:1024" ht="42" customHeight="1">
      <c r="A24" s="23" t="s">
        <v>48</v>
      </c>
      <c r="B24" s="24"/>
      <c r="C24" s="25" t="s">
        <v>22</v>
      </c>
      <c r="D24" s="25" t="s">
        <v>23</v>
      </c>
      <c r="E24" s="25" t="s">
        <v>24</v>
      </c>
      <c r="F24" s="25" t="s">
        <v>22</v>
      </c>
      <c r="G24" s="25" t="s">
        <v>23</v>
      </c>
      <c r="H24" s="25" t="s">
        <v>24</v>
      </c>
      <c r="I24" s="25" t="s">
        <v>22</v>
      </c>
      <c r="J24" s="25" t="s">
        <v>23</v>
      </c>
      <c r="K24" s="25" t="s">
        <v>24</v>
      </c>
      <c r="L24" s="25" t="s">
        <v>22</v>
      </c>
      <c r="M24" s="25" t="s">
        <v>23</v>
      </c>
      <c r="N24" s="25" t="s">
        <v>24</v>
      </c>
      <c r="O24" s="25" t="s">
        <v>22</v>
      </c>
      <c r="P24" s="25" t="s">
        <v>23</v>
      </c>
      <c r="Q24" s="25" t="s">
        <v>24</v>
      </c>
      <c r="R24" s="25" t="s">
        <v>22</v>
      </c>
      <c r="S24" s="25" t="s">
        <v>23</v>
      </c>
      <c r="T24" s="25" t="s">
        <v>24</v>
      </c>
      <c r="U24" s="25"/>
      <c r="V24" s="26"/>
      <c r="W24" s="27"/>
      <c r="X24" s="28" t="s">
        <v>25</v>
      </c>
      <c r="Y24" s="29" t="s">
        <v>26</v>
      </c>
      <c r="Z24" s="29" t="s">
        <v>27</v>
      </c>
      <c r="AA24" s="29" t="s">
        <v>28</v>
      </c>
      <c r="AB24" s="29" t="s">
        <v>29</v>
      </c>
      <c r="AC24" s="29" t="s">
        <v>30</v>
      </c>
      <c r="AD24" s="29" t="s">
        <v>31</v>
      </c>
      <c r="AE24" s="6"/>
      <c r="AF24" s="11"/>
      <c r="AG24" s="30" t="s">
        <v>22</v>
      </c>
      <c r="AH24" s="30" t="s">
        <v>23</v>
      </c>
      <c r="AI24" s="30" t="s">
        <v>24</v>
      </c>
      <c r="AJ24" s="29" t="s">
        <v>32</v>
      </c>
      <c r="AK24" s="25" t="s">
        <v>22</v>
      </c>
      <c r="AL24" s="25" t="s">
        <v>23</v>
      </c>
      <c r="AM24" s="25" t="s">
        <v>24</v>
      </c>
      <c r="AN24" s="31" t="s">
        <v>33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3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5"/>
    </row>
    <row r="25" spans="1:1024" ht="16" customHeight="1">
      <c r="A25" s="35" t="s">
        <v>50</v>
      </c>
      <c r="B25" s="36">
        <v>0.13541666666666666</v>
      </c>
      <c r="C25" s="37">
        <v>83</v>
      </c>
      <c r="D25" s="37">
        <v>72</v>
      </c>
      <c r="E25" s="37">
        <f>SUM(C25:D25)</f>
        <v>155</v>
      </c>
      <c r="F25" s="37">
        <v>88</v>
      </c>
      <c r="G25" s="37">
        <v>84</v>
      </c>
      <c r="H25" s="37">
        <f>SUM(F25:G25)</f>
        <v>172</v>
      </c>
      <c r="I25" s="37">
        <v>92</v>
      </c>
      <c r="J25" s="37">
        <v>91</v>
      </c>
      <c r="K25" s="37">
        <f>SUM(I25:J25)</f>
        <v>183</v>
      </c>
      <c r="L25" s="37">
        <v>75</v>
      </c>
      <c r="M25" s="37">
        <v>75</v>
      </c>
      <c r="N25" s="37">
        <f>SUM(L25:M25)</f>
        <v>150</v>
      </c>
      <c r="O25" s="37">
        <v>90</v>
      </c>
      <c r="P25" s="37">
        <v>87</v>
      </c>
      <c r="Q25" s="37">
        <f>SUM(O25:P25)</f>
        <v>177</v>
      </c>
      <c r="R25" s="37">
        <v>85</v>
      </c>
      <c r="S25" s="37">
        <v>84</v>
      </c>
      <c r="T25" s="37">
        <f>SUM(R25:S25)</f>
        <v>169</v>
      </c>
      <c r="U25" s="38">
        <f>(E25*$C$6)+(H25*$F$6)+(K25*$I$6)+(N25*$L$6)+(((Q25+T25)/2)*$O$7)</f>
        <v>166.6</v>
      </c>
      <c r="V25" s="39">
        <f>U25/2</f>
        <v>83.3</v>
      </c>
      <c r="W25" s="27"/>
      <c r="X25" s="40">
        <f>_xlfn.RANK.EQ(V25,V$25:V$27,0)</f>
        <v>1</v>
      </c>
      <c r="Y25" s="41">
        <f>H25+K25</f>
        <v>355</v>
      </c>
      <c r="Z25" s="45">
        <f>_xlfn.RANK.EQ(Y25,Y$25:Y$27,0)</f>
        <v>1</v>
      </c>
      <c r="AA25" s="41">
        <f>(Q25+T25)</f>
        <v>346</v>
      </c>
      <c r="AB25" s="34">
        <f>_xlfn.RANK.EQ(AA25,AA$25:AA$27,0)</f>
        <v>2</v>
      </c>
      <c r="AC25" s="41">
        <f>(E25+N25)</f>
        <v>305</v>
      </c>
      <c r="AD25" s="45">
        <f>_xlfn.RANK.EQ(AC25,AC$25:AC$27,0)</f>
        <v>1</v>
      </c>
      <c r="AE25" s="6"/>
      <c r="AF25" s="11"/>
      <c r="AG25" s="37">
        <v>87</v>
      </c>
      <c r="AH25" s="37">
        <v>90</v>
      </c>
      <c r="AI25" s="37">
        <f>SUM(AG25:AH25)</f>
        <v>177</v>
      </c>
      <c r="AJ25" s="34">
        <f>_xlfn.RANK.EQ(AI25,AI$25:AI$27,0)</f>
        <v>2</v>
      </c>
      <c r="AK25" s="37">
        <v>67</v>
      </c>
      <c r="AL25" s="37">
        <v>60</v>
      </c>
      <c r="AM25" s="37">
        <f>SUM(AK25:AL25)</f>
        <v>127</v>
      </c>
      <c r="AN25" s="42">
        <f>_xlfn.RANK.EQ(AM25,AM$25:AM$27,0)</f>
        <v>3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3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5"/>
    </row>
    <row r="26" spans="1:1024" ht="16" customHeight="1">
      <c r="A26" s="35" t="s">
        <v>49</v>
      </c>
      <c r="B26" s="36">
        <v>0.10416666666666667</v>
      </c>
      <c r="C26" s="37">
        <v>77</v>
      </c>
      <c r="D26" s="37">
        <v>70</v>
      </c>
      <c r="E26" s="37">
        <f>SUM(C26:D26)</f>
        <v>147</v>
      </c>
      <c r="F26" s="37">
        <v>75</v>
      </c>
      <c r="G26" s="37">
        <v>71</v>
      </c>
      <c r="H26" s="37">
        <f>SUM(F26:G26)</f>
        <v>146</v>
      </c>
      <c r="I26" s="37">
        <v>90</v>
      </c>
      <c r="J26" s="37">
        <v>89</v>
      </c>
      <c r="K26" s="37">
        <f>SUM(I26:J26)</f>
        <v>179</v>
      </c>
      <c r="L26" s="37">
        <v>74</v>
      </c>
      <c r="M26" s="37">
        <v>77</v>
      </c>
      <c r="N26" s="37">
        <f>SUM(L26:M26)</f>
        <v>151</v>
      </c>
      <c r="O26" s="37">
        <v>93</v>
      </c>
      <c r="P26" s="37">
        <v>88</v>
      </c>
      <c r="Q26" s="37">
        <f>SUM(O26:P26)</f>
        <v>181</v>
      </c>
      <c r="R26" s="37">
        <v>89</v>
      </c>
      <c r="S26" s="37">
        <v>85</v>
      </c>
      <c r="T26" s="37">
        <f>SUM(R26:S26)</f>
        <v>174</v>
      </c>
      <c r="U26" s="38">
        <f>(E26*$C$6)+(H26*$F$6)+(K26*$I$6)+(N26*$L$6)+(((Q26+T26)/2)*$O$7)</f>
        <v>160.10000000000002</v>
      </c>
      <c r="V26" s="39">
        <f>U26/2</f>
        <v>80.050000000000011</v>
      </c>
      <c r="W26" s="27"/>
      <c r="X26" s="40">
        <f>_xlfn.RANK.EQ(V26,V$25:V$27,0)</f>
        <v>2</v>
      </c>
      <c r="Y26" s="41">
        <f>H26+K26</f>
        <v>325</v>
      </c>
      <c r="Z26" s="34">
        <f>_xlfn.RANK.EQ(Y26,Y$25:Y$27,0)</f>
        <v>2</v>
      </c>
      <c r="AA26" s="41">
        <f>(Q26+T26)</f>
        <v>355</v>
      </c>
      <c r="AB26" s="45">
        <f>_xlfn.RANK.EQ(AA26,AA$25:AA$27,0)</f>
        <v>1</v>
      </c>
      <c r="AC26" s="41">
        <f>(E26+N26)</f>
        <v>298</v>
      </c>
      <c r="AD26" s="34">
        <f>_xlfn.RANK.EQ(AC26,AC$25:AC$27,0)</f>
        <v>2</v>
      </c>
      <c r="AE26" s="6"/>
      <c r="AF26" s="11"/>
      <c r="AG26" s="37">
        <v>96</v>
      </c>
      <c r="AH26" s="37">
        <v>94</v>
      </c>
      <c r="AI26" s="37">
        <f>SUM(AG26:AH26)</f>
        <v>190</v>
      </c>
      <c r="AJ26" s="45">
        <f>_xlfn.RANK.EQ(AI26,AI$25:AI$27,0)</f>
        <v>1</v>
      </c>
      <c r="AK26" s="37">
        <v>81</v>
      </c>
      <c r="AL26" s="37">
        <v>75</v>
      </c>
      <c r="AM26" s="37">
        <f>SUM(AK26:AL26)</f>
        <v>156</v>
      </c>
      <c r="AN26" s="46">
        <f>_xlfn.RANK.EQ(AM26,AM$25:AM$27,0)</f>
        <v>1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3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5"/>
    </row>
    <row r="27" spans="1:1024" ht="16" customHeight="1">
      <c r="A27" s="35" t="s">
        <v>51</v>
      </c>
      <c r="B27" s="36">
        <v>0.15625</v>
      </c>
      <c r="C27" s="37">
        <v>73</v>
      </c>
      <c r="D27" s="37">
        <v>68</v>
      </c>
      <c r="E27" s="37">
        <f>SUM(C27:D27)</f>
        <v>141</v>
      </c>
      <c r="F27" s="37">
        <v>69</v>
      </c>
      <c r="G27" s="37">
        <v>65</v>
      </c>
      <c r="H27" s="37">
        <f>SUM(F27:G27)</f>
        <v>134</v>
      </c>
      <c r="I27" s="37">
        <v>81</v>
      </c>
      <c r="J27" s="37">
        <v>79</v>
      </c>
      <c r="K27" s="37">
        <f>SUM(I27:J27)</f>
        <v>160</v>
      </c>
      <c r="L27" s="37">
        <v>65</v>
      </c>
      <c r="M27" s="37">
        <v>64</v>
      </c>
      <c r="N27" s="37">
        <f>SUM(L27:M27)</f>
        <v>129</v>
      </c>
      <c r="O27" s="37">
        <v>77</v>
      </c>
      <c r="P27" s="37">
        <v>73</v>
      </c>
      <c r="Q27" s="37">
        <f>SUM(O27:P27)</f>
        <v>150</v>
      </c>
      <c r="R27" s="37">
        <v>86</v>
      </c>
      <c r="S27" s="37">
        <v>86</v>
      </c>
      <c r="T27" s="37">
        <f>SUM(R27:S27)</f>
        <v>172</v>
      </c>
      <c r="U27" s="38">
        <f>(E27*$C$6)+(H27*$F$6)+(K27*$I$6)+(N27*$L$6)+(((Q27+T27)/2)*$O$7)</f>
        <v>145</v>
      </c>
      <c r="V27" s="39">
        <f>U27/2</f>
        <v>72.5</v>
      </c>
      <c r="W27" s="27"/>
      <c r="X27" s="40">
        <f>_xlfn.RANK.EQ(V27,V$25:V$27,0)</f>
        <v>3</v>
      </c>
      <c r="Y27" s="41">
        <f>H27+K27</f>
        <v>294</v>
      </c>
      <c r="Z27" s="34">
        <f>_xlfn.RANK.EQ(Y27,Y$25:Y$27,0)</f>
        <v>3</v>
      </c>
      <c r="AA27" s="41">
        <f>(Q27+T27)</f>
        <v>322</v>
      </c>
      <c r="AB27" s="34">
        <f>_xlfn.RANK.EQ(AA27,AA$25:AA$27,0)</f>
        <v>3</v>
      </c>
      <c r="AC27" s="41">
        <f>(E27+N27)</f>
        <v>270</v>
      </c>
      <c r="AD27" s="34">
        <f>_xlfn.RANK.EQ(AC27,AC$25:AC$27,0)</f>
        <v>3</v>
      </c>
      <c r="AE27" s="6"/>
      <c r="AF27" s="11"/>
      <c r="AG27" s="37">
        <v>79</v>
      </c>
      <c r="AH27" s="37">
        <v>78</v>
      </c>
      <c r="AI27" s="37">
        <f>SUM(AG27:AH27)</f>
        <v>157</v>
      </c>
      <c r="AJ27" s="34">
        <f>_xlfn.RANK.EQ(AI27,AI$25:AI$27,0)</f>
        <v>3</v>
      </c>
      <c r="AK27" s="37">
        <v>78</v>
      </c>
      <c r="AL27" s="37">
        <v>71</v>
      </c>
      <c r="AM27" s="37">
        <f>SUM(AK27:AL27)</f>
        <v>149</v>
      </c>
      <c r="AN27" s="42">
        <f>_xlfn.RANK.EQ(AM27,AM$25:AM$27,0)</f>
        <v>2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3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5"/>
    </row>
  </sheetData>
  <sortState ref="A31:AMJ33">
    <sortCondition descending="1" ref="V31:V33"/>
  </sortState>
  <mergeCells count="25">
    <mergeCell ref="L6:N7"/>
    <mergeCell ref="A1:V4"/>
    <mergeCell ref="C5:E5"/>
    <mergeCell ref="F5:H5"/>
    <mergeCell ref="I5:K5"/>
    <mergeCell ref="L5:N5"/>
    <mergeCell ref="O5:Q5"/>
    <mergeCell ref="R5:T5"/>
    <mergeCell ref="A6:A7"/>
    <mergeCell ref="B6:B7"/>
    <mergeCell ref="C6:E7"/>
    <mergeCell ref="F6:H7"/>
    <mergeCell ref="I6:K7"/>
    <mergeCell ref="C8:E8"/>
    <mergeCell ref="F8:H8"/>
    <mergeCell ref="I8:K8"/>
    <mergeCell ref="L8:N8"/>
    <mergeCell ref="O8:Q8"/>
    <mergeCell ref="AG8:AI8"/>
    <mergeCell ref="AK8:AM8"/>
    <mergeCell ref="O6:T6"/>
    <mergeCell ref="U6:U7"/>
    <mergeCell ref="V6:V7"/>
    <mergeCell ref="O7:T7"/>
    <mergeCell ref="R8:T8"/>
  </mergeCells>
  <pageMargins left="0.5" right="0.5" top="0.39369999999999999" bottom="0.39369999999999999" header="1" footer="1"/>
  <pageSetup paperSize="5" scale="93" fitToWidth="0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Eric.West</dc:creator>
  <cp:lastModifiedBy>Eric.West</cp:lastModifiedBy>
  <dcterms:created xsi:type="dcterms:W3CDTF">2017-10-29T03:25:26Z</dcterms:created>
  <dcterms:modified xsi:type="dcterms:W3CDTF">2017-10-29T03:46:40Z</dcterms:modified>
</cp:coreProperties>
</file>