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320" windowHeight="11360" activeTab="2"/>
  </bookViews>
  <sheets>
    <sheet name="Instructions" sheetId="1" r:id="rId1"/>
    <sheet name="Input" sheetId="2" r:id="rId2"/>
    <sheet name="Recap" sheetId="3" r:id="rId3"/>
    <sheet name="Macros Help Page" sheetId="4" r:id="rId4"/>
  </sheets>
  <definedNames>
    <definedName name="_xlnm.Print_Area" localSheetId="2">'Recap'!$A$1:$AD$819</definedName>
    <definedName name="_xlnm.Print_Titles" localSheetId="2">'Recap'!$1:$6</definedName>
  </definedNames>
  <calcPr fullCalcOnLoad="1"/>
</workbook>
</file>

<file path=xl/sharedStrings.xml><?xml version="1.0" encoding="utf-8"?>
<sst xmlns="http://schemas.openxmlformats.org/spreadsheetml/2006/main" count="2583" uniqueCount="176">
  <si>
    <t>Mus Effect</t>
  </si>
  <si>
    <t>Vis Effect</t>
  </si>
  <si>
    <t>Penalties</t>
  </si>
  <si>
    <t>TOTAL</t>
  </si>
  <si>
    <t>RATING</t>
  </si>
  <si>
    <t>BAND</t>
  </si>
  <si>
    <t>PLACE</t>
  </si>
  <si>
    <t>TOTR</t>
  </si>
  <si>
    <t>MPTOT</t>
  </si>
  <si>
    <t>MPR</t>
  </si>
  <si>
    <t>VPTOT</t>
  </si>
  <si>
    <t>VPR</t>
  </si>
  <si>
    <t>AMAL RANK</t>
  </si>
  <si>
    <t>Percussion</t>
  </si>
  <si>
    <t>Guard</t>
  </si>
  <si>
    <t>Class</t>
  </si>
  <si>
    <t>Name of Contest</t>
  </si>
  <si>
    <t>Prelims? (see example)</t>
  </si>
  <si>
    <t>INPUT DATA BELOW</t>
  </si>
  <si>
    <t>Examples</t>
  </si>
  <si>
    <t>Tenth Annual Showcase of Bands</t>
  </si>
  <si>
    <t>If prelims, type Prelims or other desirable phrase; otherwise, leave blank.</t>
  </si>
  <si>
    <t>ADJUDICATORS</t>
  </si>
  <si>
    <t>Music Performance 1</t>
  </si>
  <si>
    <t>CONTEST INFO</t>
  </si>
  <si>
    <t>Notes</t>
  </si>
  <si>
    <t>Music Performance 2</t>
  </si>
  <si>
    <t>Music Effect</t>
  </si>
  <si>
    <t>Visual Performance 1</t>
  </si>
  <si>
    <t>Visual Performance 2</t>
  </si>
  <si>
    <t>Visual Effect</t>
  </si>
  <si>
    <r>
      <t xml:space="preserve">If any of your adjudicators share the same last name, distinguish each by using an initial. </t>
    </r>
    <r>
      <rPr>
        <i/>
        <sz val="10"/>
        <rFont val="Arial"/>
        <family val="2"/>
      </rPr>
      <t>Examples: C. Sharp, F. Sharp, etc.</t>
    </r>
  </si>
  <si>
    <t>BAND INFORMATION</t>
  </si>
  <si>
    <t>CLASS 1</t>
  </si>
  <si>
    <t>Classification</t>
  </si>
  <si>
    <t>Band 1</t>
  </si>
  <si>
    <t>Band 2</t>
  </si>
  <si>
    <t>Band 3</t>
  </si>
  <si>
    <t>Band 4</t>
  </si>
  <si>
    <t>Band 5</t>
  </si>
  <si>
    <t>A, AA, AA2, AAAAA1, AAA-3, etc. No spaces if hyphenating.</t>
  </si>
  <si>
    <t>Music Perf 1</t>
  </si>
  <si>
    <t>Music Perf 2</t>
  </si>
  <si>
    <t>Visual Perf 1</t>
  </si>
  <si>
    <t>Visual Perf 2</t>
  </si>
  <si>
    <t>Date</t>
  </si>
  <si>
    <t>City</t>
  </si>
  <si>
    <t>School or Stadium Name</t>
  </si>
  <si>
    <t>September 11, 2010 or any other date format</t>
  </si>
  <si>
    <t>INPUT LAST NAMES BELOW (See Notes)</t>
  </si>
  <si>
    <t>aaa</t>
  </si>
  <si>
    <t>If you are not adjudicating Guard and/or Percussion, leave these blank and click the appropriate button(s) below to hide each caption.</t>
  </si>
  <si>
    <r>
      <t>After completing the sections below, click the "</t>
    </r>
    <r>
      <rPr>
        <b/>
        <sz val="10"/>
        <color indexed="8"/>
        <rFont val="Arial"/>
        <family val="2"/>
      </rPr>
      <t>Hide unused Band slots/Classes"</t>
    </r>
    <r>
      <rPr>
        <sz val="10"/>
        <color indexed="8"/>
        <rFont val="Arial"/>
        <family val="2"/>
      </rPr>
      <t xml:space="preserve"> button at the bottom of this sheet.</t>
    </r>
  </si>
  <si>
    <t>If you have hidden the Guard and/or Percussion captions in error, click the appropriate Unhide button(s).</t>
  </si>
  <si>
    <t>Comments Only</t>
  </si>
  <si>
    <t>N/A</t>
  </si>
  <si>
    <t>CO</t>
  </si>
  <si>
    <t>Enter scores and penalties above. Use the "Hide Festival Division Scores" button below before printing.</t>
  </si>
  <si>
    <t>Band 6</t>
  </si>
  <si>
    <t>Band 7</t>
  </si>
  <si>
    <t>Band 8</t>
  </si>
  <si>
    <t>Band 9</t>
  </si>
  <si>
    <t>Band 10</t>
  </si>
  <si>
    <t>Competitive</t>
  </si>
  <si>
    <t>Festival</t>
  </si>
  <si>
    <t>Division</t>
  </si>
  <si>
    <t>If you inadventently click the left button, or need to adjust the bands and/or classifications, click the right button.</t>
  </si>
  <si>
    <t>Select appropriate division for each band (default is Competitive).</t>
  </si>
  <si>
    <t>KENNEDY, WARWICK COUNTY, EAST ROBERTSON, etc.</t>
  </si>
  <si>
    <t>If fewer than ten (10) bands, leave extra cells blank.</t>
  </si>
  <si>
    <t xml:space="preserve">Avoid the use of hyphens or slashes, </t>
  </si>
  <si>
    <t>unless preceded and followed by a space.</t>
  </si>
  <si>
    <t xml:space="preserve"> </t>
  </si>
  <si>
    <t>CLASS 2</t>
  </si>
  <si>
    <t>CLASS 3</t>
  </si>
  <si>
    <t>CLASS 4</t>
  </si>
  <si>
    <t>CLASS 5</t>
  </si>
  <si>
    <t>CLASS 6</t>
  </si>
  <si>
    <t>CLASS 7</t>
  </si>
  <si>
    <t>CLASS 8</t>
  </si>
  <si>
    <t>CLASS 9</t>
  </si>
  <si>
    <t>CLASS 10</t>
  </si>
  <si>
    <t>Return to top.</t>
  </si>
  <si>
    <t>© 2010-11 www.contestrecaps.com</t>
  </si>
  <si>
    <t>Items from this point down will not show on the printout of the Recap.</t>
  </si>
  <si>
    <t>If your contest includes Festival Division bands, use the buttons below to hide scores before printing.</t>
  </si>
  <si>
    <t>DO NOT use these buttons prior to filling out the Input Sheet.</t>
  </si>
  <si>
    <r>
      <t xml:space="preserve">Calvert City </t>
    </r>
    <r>
      <rPr>
        <b/>
        <sz val="10"/>
        <rFont val="Arial"/>
        <family val="0"/>
      </rPr>
      <t>(Do not enter state; it will be appended on the recap)</t>
    </r>
  </si>
  <si>
    <r>
      <t xml:space="preserve">Kennedy High School </t>
    </r>
    <r>
      <rPr>
        <b/>
        <sz val="10"/>
        <rFont val="Arial"/>
        <family val="0"/>
      </rPr>
      <t>(not HS)</t>
    </r>
    <r>
      <rPr>
        <sz val="10"/>
        <rFont val="Arial"/>
        <family val="0"/>
      </rPr>
      <t>, Stadium of Champions, etc.</t>
    </r>
  </si>
  <si>
    <t>I'm done. Skip to the bottom to hide unused bands.</t>
  </si>
  <si>
    <t>INSTRUCTIONS</t>
  </si>
  <si>
    <t>2. Before beginning, save a copy of this file under another name (i.e. your contest or school name) and keep this file as a backup.</t>
  </si>
  <si>
    <r>
      <t xml:space="preserve">1. Questions, comments, and/or concerns about this sheet may be directed to Travis Miller at (270) 498-7476 or travis@contestrecaps.com. </t>
    </r>
    <r>
      <rPr>
        <b/>
        <sz val="10"/>
        <rFont val="Arial"/>
        <family val="0"/>
      </rPr>
      <t>For emergencies on contest dates, please call the number above.</t>
    </r>
  </si>
  <si>
    <t>Please read the instruction page thoroughly before beginning.</t>
  </si>
  <si>
    <r>
      <t xml:space="preserve">Important Note: </t>
    </r>
    <r>
      <rPr>
        <sz val="10"/>
        <rFont val="Arial"/>
        <family val="0"/>
      </rPr>
      <t xml:space="preserve">If your contest has more than ten (10) bands in any class, or more than ten (10) classifications, </t>
    </r>
    <r>
      <rPr>
        <b/>
        <u val="single"/>
        <sz val="10"/>
        <rFont val="Arial"/>
        <family val="2"/>
      </rPr>
      <t>STOP</t>
    </r>
    <r>
      <rPr>
        <sz val="10"/>
        <rFont val="Arial"/>
        <family val="0"/>
      </rPr>
      <t>; you cannot use the KMEA Automated Recap Sheet. Contact Travis Miller at travis@contestrecaps.com for a FREE custom recap.</t>
    </r>
  </si>
  <si>
    <r>
      <t xml:space="preserve">Reminder: </t>
    </r>
    <r>
      <rPr>
        <sz val="10"/>
        <rFont val="Arial"/>
        <family val="0"/>
      </rPr>
      <t xml:space="preserve">If your contest has more than ten (10) bands in any class, or more than ten (10) classifications, </t>
    </r>
    <r>
      <rPr>
        <b/>
        <u val="single"/>
        <sz val="10"/>
        <rFont val="Arial"/>
        <family val="2"/>
      </rPr>
      <t>STOP</t>
    </r>
    <r>
      <rPr>
        <sz val="10"/>
        <rFont val="Arial"/>
        <family val="0"/>
      </rPr>
      <t>; you cannot use the KMEA Automated Recap Sheet. Contact Travis Miller at travis@contestrecaps.com for a FREE custom recap.</t>
    </r>
  </si>
  <si>
    <r>
      <t xml:space="preserve">3. This sheet is designed for a maximum of ten (10) classifications and ten (10) bands per class. If your contest has more than ten (10) bands in any class, or more than ten (10) classifications, </t>
    </r>
    <r>
      <rPr>
        <b/>
        <u val="single"/>
        <sz val="10"/>
        <rFont val="Arial"/>
        <family val="2"/>
      </rPr>
      <t>STOP</t>
    </r>
    <r>
      <rPr>
        <sz val="10"/>
        <rFont val="Arial"/>
        <family val="0"/>
      </rPr>
      <t>; you cannot use the KMEA Automated Recap Sheet. See #4 below.</t>
    </r>
  </si>
  <si>
    <t>Take me to the Macros Help Page!</t>
  </si>
  <si>
    <t>Macros Help Page</t>
  </si>
  <si>
    <t>Click on the appropriate link below to choose your version of Excel.</t>
  </si>
  <si>
    <t>Windows PC - Excel 2003</t>
  </si>
  <si>
    <t>Windows PC - Excel 2007, Excel 2010, and beyond</t>
  </si>
  <si>
    <r>
      <t xml:space="preserve">1. Click on the </t>
    </r>
    <r>
      <rPr>
        <i/>
        <sz val="10"/>
        <rFont val="Arial"/>
        <family val="2"/>
      </rPr>
      <t>Tools</t>
    </r>
    <r>
      <rPr>
        <sz val="10"/>
        <rFont val="Arial"/>
        <family val="0"/>
      </rPr>
      <t xml:space="preserve"> menu and select </t>
    </r>
    <r>
      <rPr>
        <i/>
        <sz val="10"/>
        <rFont val="Arial"/>
        <family val="2"/>
      </rPr>
      <t>Options</t>
    </r>
    <r>
      <rPr>
        <sz val="10"/>
        <rFont val="Arial"/>
        <family val="0"/>
      </rPr>
      <t>.</t>
    </r>
  </si>
  <si>
    <r>
      <t xml:space="preserve">2. Select the </t>
    </r>
    <r>
      <rPr>
        <i/>
        <sz val="10"/>
        <rFont val="Arial"/>
        <family val="2"/>
      </rPr>
      <t>Security</t>
    </r>
    <r>
      <rPr>
        <sz val="10"/>
        <rFont val="Arial"/>
        <family val="0"/>
      </rPr>
      <t xml:space="preserve"> tab and click on the </t>
    </r>
    <r>
      <rPr>
        <i/>
        <sz val="10"/>
        <rFont val="Arial"/>
        <family val="2"/>
      </rPr>
      <t>Macros Security</t>
    </r>
    <r>
      <rPr>
        <sz val="10"/>
        <rFont val="Arial"/>
        <family val="0"/>
      </rPr>
      <t xml:space="preserve"> button near the lower right.</t>
    </r>
  </si>
  <si>
    <r>
      <t xml:space="preserve">3. On the </t>
    </r>
    <r>
      <rPr>
        <i/>
        <sz val="10"/>
        <rFont val="Arial"/>
        <family val="2"/>
      </rPr>
      <t>Security Level</t>
    </r>
    <r>
      <rPr>
        <sz val="10"/>
        <rFont val="Arial"/>
        <family val="0"/>
      </rPr>
      <t xml:space="preserve"> tab, select </t>
    </r>
    <r>
      <rPr>
        <i/>
        <sz val="10"/>
        <rFont val="Arial"/>
        <family val="2"/>
      </rPr>
      <t>Medium</t>
    </r>
    <r>
      <rPr>
        <sz val="10"/>
        <rFont val="Arial"/>
        <family val="0"/>
      </rPr>
      <t>. This level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</si>
  <si>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on the </t>
    </r>
    <r>
      <rPr>
        <i/>
        <sz val="10"/>
        <rFont val="Arial"/>
        <family val="2"/>
      </rPr>
      <t>Security Level</t>
    </r>
    <r>
      <rPr>
        <sz val="10"/>
        <rFont val="Arial"/>
        <family val="0"/>
      </rPr>
      <t xml:space="preserve"> tab, then </t>
    </r>
    <r>
      <rPr>
        <i/>
        <sz val="10"/>
        <rFont val="Arial"/>
        <family val="2"/>
      </rPr>
      <t>OK</t>
    </r>
    <r>
      <rPr>
        <sz val="10"/>
        <rFont val="Arial"/>
        <family val="0"/>
      </rPr>
      <t xml:space="preserve"> on the </t>
    </r>
    <r>
      <rPr>
        <i/>
        <sz val="10"/>
        <rFont val="Arial"/>
        <family val="2"/>
      </rPr>
      <t>Security Tab</t>
    </r>
    <r>
      <rPr>
        <sz val="10"/>
        <rFont val="Arial"/>
        <family val="0"/>
      </rPr>
      <t>.</t>
    </r>
  </si>
  <si>
    <t>5. Close Excel completely (do not save if prompted).</t>
  </si>
  <si>
    <r>
      <t xml:space="preserve">6. Restart Excel and open the recap sheet. You should now encounter a dialogue box requesting permission to enable macros. Click on </t>
    </r>
    <r>
      <rPr>
        <i/>
        <sz val="10"/>
        <rFont val="Arial"/>
        <family val="2"/>
      </rPr>
      <t>Enable Macros</t>
    </r>
    <r>
      <rPr>
        <sz val="10"/>
        <rFont val="Arial"/>
        <family val="0"/>
      </rPr>
      <t>.</t>
    </r>
  </si>
  <si>
    <t>1. These instructions are based on Excel 2007 and are presented under the assumption that Excel 2010 is similar. If this is not the case, please report it to Travis Miller at travis@contesrecaps.com.</t>
  </si>
  <si>
    <r>
      <t xml:space="preserve">3. At the bottom of the menu that appears, click on </t>
    </r>
    <r>
      <rPr>
        <i/>
        <sz val="10"/>
        <rFont val="Arial"/>
        <family val="2"/>
      </rPr>
      <t>Excel Options</t>
    </r>
    <r>
      <rPr>
        <sz val="10"/>
        <rFont val="Arial"/>
        <family val="0"/>
      </rPr>
      <t>.</t>
    </r>
  </si>
  <si>
    <r>
      <t xml:space="preserve">4. In the left menu of </t>
    </r>
    <r>
      <rPr>
        <i/>
        <sz val="10"/>
        <rFont val="Arial"/>
        <family val="2"/>
      </rPr>
      <t>Excel Options</t>
    </r>
    <r>
      <rPr>
        <sz val="10"/>
        <rFont val="Arial"/>
        <family val="0"/>
      </rPr>
      <t xml:space="preserve">, select </t>
    </r>
    <r>
      <rPr>
        <i/>
        <sz val="10"/>
        <rFont val="Arial"/>
        <family val="2"/>
      </rPr>
      <t>Trust Center</t>
    </r>
    <r>
      <rPr>
        <sz val="10"/>
        <rFont val="Arial"/>
        <family val="0"/>
      </rPr>
      <t>.</t>
    </r>
  </si>
  <si>
    <r>
      <t xml:space="preserve">5. In the </t>
    </r>
    <r>
      <rPr>
        <i/>
        <sz val="10"/>
        <rFont val="Arial"/>
        <family val="2"/>
      </rPr>
      <t>Trust Center</t>
    </r>
    <r>
      <rPr>
        <sz val="10"/>
        <rFont val="Arial"/>
        <family val="0"/>
      </rPr>
      <t xml:space="preserve">, select </t>
    </r>
    <r>
      <rPr>
        <i/>
        <sz val="10"/>
        <rFont val="Arial"/>
        <family val="2"/>
      </rPr>
      <t>Trust Center Settings</t>
    </r>
    <r>
      <rPr>
        <sz val="10"/>
        <rFont val="Arial"/>
        <family val="0"/>
      </rPr>
      <t>.</t>
    </r>
  </si>
  <si>
    <r>
      <t xml:space="preserve">6. In the left menu of </t>
    </r>
    <r>
      <rPr>
        <i/>
        <sz val="10"/>
        <rFont val="Arial"/>
        <family val="2"/>
      </rPr>
      <t>Trust Center Settings</t>
    </r>
    <r>
      <rPr>
        <sz val="10"/>
        <rFont val="Arial"/>
        <family val="0"/>
      </rPr>
      <t xml:space="preserve">, select </t>
    </r>
    <r>
      <rPr>
        <i/>
        <sz val="10"/>
        <rFont val="Arial"/>
        <family val="2"/>
      </rPr>
      <t>Macros Settings</t>
    </r>
    <r>
      <rPr>
        <sz val="10"/>
        <rFont val="Arial"/>
        <family val="0"/>
      </rPr>
      <t>.</t>
    </r>
  </si>
  <si>
    <r>
      <t xml:space="preserve">7. In </t>
    </r>
    <r>
      <rPr>
        <i/>
        <sz val="10"/>
        <rFont val="Arial"/>
        <family val="2"/>
      </rPr>
      <t>Macros Settings</t>
    </r>
    <r>
      <rPr>
        <sz val="10"/>
        <rFont val="Arial"/>
        <family val="0"/>
      </rPr>
      <t xml:space="preserve">, select </t>
    </r>
    <r>
      <rPr>
        <i/>
        <sz val="10"/>
        <rFont val="Arial"/>
        <family val="2"/>
      </rPr>
      <t>Disable all macros with notification</t>
    </r>
    <r>
      <rPr>
        <sz val="10"/>
        <rFont val="Arial"/>
        <family val="0"/>
      </rPr>
      <t>. This setting gives you the choice as to whether or not you want to enable macros when you open an Excel document and still protects you from malicious code from those you do not trust.</t>
    </r>
  </si>
  <si>
    <r>
      <t xml:space="preserve">8. Click </t>
    </r>
    <r>
      <rPr>
        <i/>
        <sz val="10"/>
        <rFont val="Arial"/>
        <family val="2"/>
      </rPr>
      <t>OK</t>
    </r>
    <r>
      <rPr>
        <sz val="10"/>
        <rFont val="Arial"/>
        <family val="0"/>
      </rPr>
      <t xml:space="preserve"> or </t>
    </r>
    <r>
      <rPr>
        <i/>
        <sz val="10"/>
        <rFont val="Arial"/>
        <family val="2"/>
      </rPr>
      <t>Apply</t>
    </r>
    <r>
      <rPr>
        <sz val="10"/>
        <rFont val="Arial"/>
        <family val="0"/>
      </rPr>
      <t xml:space="preserve"> in each window to return to Excel.</t>
    </r>
  </si>
  <si>
    <t>9. Close Excel completely (do not save if prompted).</t>
  </si>
  <si>
    <t>Return to Instructions Page</t>
  </si>
  <si>
    <r>
      <t xml:space="preserve">10. Restart Excel and open the recap sheet. You should now encounter a dialogue above the actual spreadsheet requesting permission to enable macros. Click on </t>
    </r>
    <r>
      <rPr>
        <i/>
        <sz val="10"/>
        <rFont val="Arial"/>
        <family val="2"/>
      </rPr>
      <t>Enable Macros</t>
    </r>
    <r>
      <rPr>
        <sz val="10"/>
        <rFont val="Arial"/>
        <family val="0"/>
      </rPr>
      <t>.</t>
    </r>
  </si>
  <si>
    <t>If your version of Excel is not listed above, it is not supported. See Instructions Page to request a FREE custom recap.</t>
  </si>
  <si>
    <r>
      <t xml:space="preserve">1. Click on the </t>
    </r>
    <r>
      <rPr>
        <i/>
        <sz val="10"/>
        <rFont val="Arial"/>
        <family val="2"/>
      </rPr>
      <t>Excel</t>
    </r>
    <r>
      <rPr>
        <sz val="10"/>
        <rFont val="Arial"/>
        <family val="0"/>
      </rPr>
      <t xml:space="preserve"> menu at the top left of the display and select </t>
    </r>
    <r>
      <rPr>
        <i/>
        <sz val="10"/>
        <rFont val="Arial"/>
        <family val="2"/>
      </rPr>
      <t>Preferences</t>
    </r>
    <r>
      <rPr>
        <sz val="10"/>
        <rFont val="Arial"/>
        <family val="0"/>
      </rPr>
      <t>.</t>
    </r>
  </si>
  <si>
    <r>
      <t xml:space="preserve">2. Under </t>
    </r>
    <r>
      <rPr>
        <i/>
        <sz val="10"/>
        <rFont val="Arial"/>
        <family val="2"/>
      </rPr>
      <t>Sharing and Privacy</t>
    </r>
    <r>
      <rPr>
        <sz val="10"/>
        <rFont val="Arial"/>
        <family val="0"/>
      </rPr>
      <t xml:space="preserve">, select </t>
    </r>
    <r>
      <rPr>
        <i/>
        <sz val="10"/>
        <rFont val="Arial"/>
        <family val="2"/>
      </rPr>
      <t>Security</t>
    </r>
    <r>
      <rPr>
        <sz val="10"/>
        <rFont val="Arial"/>
        <family val="0"/>
      </rPr>
      <t>.</t>
    </r>
  </si>
  <si>
    <r>
      <t xml:space="preserve">3. Under </t>
    </r>
    <r>
      <rPr>
        <i/>
        <sz val="10"/>
        <rFont val="Arial"/>
        <family val="2"/>
      </rPr>
      <t>Macro security</t>
    </r>
    <r>
      <rPr>
        <sz val="10"/>
        <rFont val="Arial"/>
        <family val="0"/>
      </rPr>
      <t xml:space="preserve">, check the box next to </t>
    </r>
    <r>
      <rPr>
        <i/>
        <sz val="10"/>
        <rFont val="Arial"/>
        <family val="2"/>
      </rPr>
      <t>Warn me before opening a file that contains macros</t>
    </r>
    <r>
      <rPr>
        <sz val="10"/>
        <rFont val="Arial"/>
        <family val="0"/>
      </rPr>
      <t>. This setting gives you the choice as to whether or not you want to enable macros when you open an Excel document and still protects you from malicious code from those you do not trust.</t>
    </r>
  </si>
  <si>
    <r>
      <t xml:space="preserve">4. Click </t>
    </r>
    <r>
      <rPr>
        <i/>
        <sz val="10"/>
        <rFont val="Arial"/>
        <family val="2"/>
      </rPr>
      <t>OK</t>
    </r>
    <r>
      <rPr>
        <sz val="10"/>
        <rFont val="Arial"/>
        <family val="0"/>
      </rPr>
      <t xml:space="preserve"> to return to Excel.</t>
    </r>
  </si>
  <si>
    <t>5. Quit Excel completely (do not save if prompted).</t>
  </si>
  <si>
    <r>
      <t xml:space="preserve">7. Enter all of the band information as instructed on the Input Sheet (see tabs at the bottom of the window to select each sheet). Follow the examples at the right of each entry for optimal formatting. Remember to select the appropriate Division for each band (Competitive, Festival, or Comments Only); the default setting is </t>
    </r>
    <r>
      <rPr>
        <i/>
        <sz val="10"/>
        <rFont val="Arial"/>
        <family val="2"/>
      </rPr>
      <t>Competitive</t>
    </r>
    <r>
      <rPr>
        <sz val="10"/>
        <rFont val="Arial"/>
        <family val="0"/>
      </rPr>
      <t>.</t>
    </r>
  </si>
  <si>
    <t>8. For school names on the Contest Information and on Band Names, please avoid the use of the term "high school" so that large names fit on the Recap Sheet. "County" is preferred over "Co.," however.</t>
  </si>
  <si>
    <r>
      <t>9. Leave unused band slots in each classification blank. At any time during this process, you may click on "</t>
    </r>
    <r>
      <rPr>
        <i/>
        <sz val="10"/>
        <rFont val="Arial"/>
        <family val="2"/>
      </rPr>
      <t>I'm done. Skip to the bottom to hide unused bands"</t>
    </r>
    <r>
      <rPr>
        <sz val="10"/>
        <rFont val="Arial"/>
        <family val="0"/>
      </rPr>
      <t xml:space="preserve"> to move to the bottom of the Input Sheet in order to hide unused band slots.</t>
    </r>
  </si>
  <si>
    <r>
      <t xml:space="preserve">5. Enter all of the contest information as instructed on the Input Sheet (see tabs at the bottom of the window to select each sheet). Follow the examples at the right of each entry </t>
    </r>
    <r>
      <rPr>
        <b/>
        <sz val="10"/>
        <rFont val="Arial"/>
        <family val="0"/>
      </rPr>
      <t>closely</t>
    </r>
    <r>
      <rPr>
        <sz val="10"/>
        <rFont val="Arial"/>
        <family val="0"/>
      </rPr>
      <t xml:space="preserve"> for optimal formatting.</t>
    </r>
  </si>
  <si>
    <r>
      <t xml:space="preserve">10. After entering all data on the Input Sheet, move to the bottom of the sheet (see #9) and click on </t>
    </r>
    <r>
      <rPr>
        <i/>
        <sz val="10"/>
        <rFont val="Arial"/>
        <family val="2"/>
      </rPr>
      <t>Hide unused Band slots/Classes</t>
    </r>
    <r>
      <rPr>
        <sz val="10"/>
        <rFont val="Arial"/>
        <family val="0"/>
      </rPr>
      <t xml:space="preserve">. If you click on that button before you have finished entering bands/classes or need to correct errors, click on </t>
    </r>
    <r>
      <rPr>
        <i/>
        <sz val="10"/>
        <rFont val="Arial"/>
        <family val="2"/>
      </rPr>
      <t xml:space="preserve">Unhide </t>
    </r>
    <r>
      <rPr>
        <i/>
        <u val="single"/>
        <sz val="10"/>
        <rFont val="Arial"/>
        <family val="2"/>
      </rPr>
      <t>all</t>
    </r>
    <r>
      <rPr>
        <i/>
        <sz val="10"/>
        <rFont val="Arial"/>
        <family val="2"/>
      </rPr>
      <t xml:space="preserve"> Band slots &amp; Classes (Edit Mode)</t>
    </r>
    <r>
      <rPr>
        <sz val="10"/>
        <rFont val="Arial"/>
        <family val="0"/>
      </rPr>
      <t xml:space="preserve">. After editing bands, etc., click on the </t>
    </r>
    <r>
      <rPr>
        <i/>
        <sz val="10"/>
        <rFont val="Arial"/>
        <family val="2"/>
      </rPr>
      <t>Hide unused Band slots/Classes</t>
    </r>
    <r>
      <rPr>
        <sz val="10"/>
        <rFont val="Arial"/>
        <family val="0"/>
      </rPr>
      <t xml:space="preserve"> button again.</t>
    </r>
  </si>
  <si>
    <r>
      <t xml:space="preserve">12. Bands entered as </t>
    </r>
    <r>
      <rPr>
        <i/>
        <sz val="10"/>
        <rFont val="Arial"/>
        <family val="2"/>
      </rPr>
      <t>Comments Only</t>
    </r>
    <r>
      <rPr>
        <sz val="10"/>
        <rFont val="Arial"/>
        <family val="0"/>
      </rPr>
      <t xml:space="preserve"> will be reflected as such on the Recap and no scores may be entered.</t>
    </r>
  </si>
  <si>
    <t>4. Anyone wishing a custom recap may still request a FREE one. See contact information in #1. It is preferred that requests are made at least 10 calendar days in advance. Requests must have all information (contest, adjudicators, classes, bands, correct draw) in order to be completed in a timely fashion.</t>
  </si>
  <si>
    <r>
      <t xml:space="preserve">11. Select the Recap tab to check out your formatted recap. If you have Festival Division bands, you will notice a rose-highlighted row for each of those bands to enter scores. The appropriate ratings will populate below the colored row. Since Festival Division bands are not eligible for other awards, scores may not be entered in those areas. After entering </t>
    </r>
    <r>
      <rPr>
        <b/>
        <sz val="10"/>
        <rFont val="Arial"/>
        <family val="0"/>
      </rPr>
      <t>ALL</t>
    </r>
    <r>
      <rPr>
        <sz val="10"/>
        <rFont val="Arial"/>
        <family val="0"/>
      </rPr>
      <t xml:space="preserve"> Festival Division scores, you can hide those by clicking on the </t>
    </r>
    <r>
      <rPr>
        <i/>
        <sz val="10"/>
        <rFont val="Arial"/>
        <family val="2"/>
      </rPr>
      <t>Hide ALL Festival Division Scores</t>
    </r>
    <r>
      <rPr>
        <sz val="10"/>
        <rFont val="Arial"/>
        <family val="0"/>
      </rPr>
      <t xml:space="preserve"> button at the bottom of the recap before you print. Note that this will in fact hide all of the rose-highlighted rows, even if you have not entered scores. To undo, simply click on </t>
    </r>
    <r>
      <rPr>
        <i/>
        <sz val="10"/>
        <rFont val="Arial"/>
        <family val="2"/>
      </rPr>
      <t>Show ALL Festival Division Scores</t>
    </r>
    <r>
      <rPr>
        <sz val="10"/>
        <rFont val="Arial"/>
        <family val="0"/>
      </rPr>
      <t xml:space="preserve">. Make sure that you hide them before printing the recap, however. </t>
    </r>
    <r>
      <rPr>
        <b/>
        <sz val="10"/>
        <rFont val="Arial"/>
        <family val="0"/>
      </rPr>
      <t>Note</t>
    </r>
    <r>
      <rPr>
        <sz val="10"/>
        <rFont val="Arial"/>
        <family val="0"/>
      </rPr>
      <t>: In some instances, hiding and unhiding Festival Division scores may take a few seconds.</t>
    </r>
  </si>
  <si>
    <t>Apple Macintosh - Excel for Mac 2011 and beyond</t>
  </si>
  <si>
    <r>
      <t xml:space="preserve">IMPORTANT NOTE: </t>
    </r>
    <r>
      <rPr>
        <sz val="12"/>
        <rFont val="Arial"/>
        <family val="2"/>
      </rPr>
      <t xml:space="preserve">When you first opened this file, you should have received a notification to "enable macros." If you did not receive this notification, click on the appropriate link below for quick instructions on how to enable macros. If you clicked on "Disable Macros," close Excel completely (do not save if prompted) and restart the program. Macros </t>
    </r>
    <r>
      <rPr>
        <b/>
        <sz val="12"/>
        <rFont val="Arial"/>
        <family val="2"/>
      </rPr>
      <t>must</t>
    </r>
    <r>
      <rPr>
        <sz val="12"/>
        <rFont val="Arial"/>
        <family val="2"/>
      </rPr>
      <t xml:space="preserve"> be enabled for this sheet to work correctly.</t>
    </r>
  </si>
  <si>
    <t>6. If your contest is not adjudicating guard and/or percussion, click on the appropriate button to hide those captions. If you click on a hide button in error, click on the appropriate unhide button.</t>
  </si>
  <si>
    <t>KMEA Automated Recap Sheet - Standard/Prelims Format - Version 2.1, Build 2011.09.05</t>
  </si>
  <si>
    <t>2. Click on the round Microsoft Office logo located at the top left of the window ("File" on Excel 2010).</t>
  </si>
  <si>
    <t>38TH FESTIVAL OF CHAMPIONS</t>
  </si>
  <si>
    <t>MURRAY STATE UNIVERSITY</t>
  </si>
  <si>
    <t>OCTOBER 12, 2013</t>
  </si>
  <si>
    <t>MURRAY</t>
  </si>
  <si>
    <t>PRELIMS</t>
  </si>
  <si>
    <t>MARTY MARTONE</t>
  </si>
  <si>
    <t>JASON REINHART</t>
  </si>
  <si>
    <t>TERRY MARTINEZ</t>
  </si>
  <si>
    <t>KEITH BAKER</t>
  </si>
  <si>
    <t>JOANN HOOD</t>
  </si>
  <si>
    <t>JEREMY THOMPSON</t>
  </si>
  <si>
    <t>JIM DEMAS</t>
  </si>
  <si>
    <t>MIKE DAVIS</t>
  </si>
  <si>
    <t>A</t>
  </si>
  <si>
    <t>CRITTENDEN COUNTY</t>
  </si>
  <si>
    <t>MAYFIELD</t>
  </si>
  <si>
    <t>GOODPASTURE CHRISTIAN</t>
  </si>
  <si>
    <t>AA</t>
  </si>
  <si>
    <t>TODD COUNTY</t>
  </si>
  <si>
    <t>CALDWELL COUNTY</t>
  </si>
  <si>
    <t>TRIGG COUNTY</t>
  </si>
  <si>
    <t>HENRY COUNTY</t>
  </si>
  <si>
    <t>METCALFE COUNTY</t>
  </si>
  <si>
    <t>AAA</t>
  </si>
  <si>
    <t>JACKSON CENTRAL MERRY ACADEMY</t>
  </si>
  <si>
    <t>MT. VERNON</t>
  </si>
  <si>
    <t>ALLEN COUNTY</t>
  </si>
  <si>
    <t>AAAA</t>
  </si>
  <si>
    <t xml:space="preserve">JOHN HARDIN </t>
  </si>
  <si>
    <t>OHIO COUNTY</t>
  </si>
  <si>
    <t>CALLOWAY COUNTY</t>
  </si>
  <si>
    <t>WARREN EAST</t>
  </si>
  <si>
    <t>WARREN CENTRAL</t>
  </si>
  <si>
    <t>MADISONVILLE NORTH HOPKINS</t>
  </si>
  <si>
    <t>AAAAA</t>
  </si>
  <si>
    <t xml:space="preserve">EASTERN </t>
  </si>
  <si>
    <t>MUHLENBERG COUNTY</t>
  </si>
  <si>
    <t>DAVIESS COUNTY</t>
  </si>
  <si>
    <t>HH</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</si>
</sst>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s>
  <fonts count="69">
    <font>
      <sz val="10"/>
      <name val="Arial"/>
      <family val="0"/>
    </font>
    <font>
      <sz val="10"/>
      <name val="Times New Roman"/>
      <family val="1"/>
    </font>
    <font>
      <sz val="9"/>
      <name val="Times New Roman"/>
      <family val="1"/>
    </font>
    <font>
      <b/>
      <sz val="9"/>
      <name val="Times New Roman"/>
      <family val="1"/>
    </font>
    <font>
      <b/>
      <u val="single"/>
      <sz val="9"/>
      <name val="Times New Roman"/>
      <family val="1"/>
    </font>
    <font>
      <b/>
      <sz val="10"/>
      <name val="Arial"/>
      <family val="0"/>
    </font>
    <font>
      <b/>
      <u val="single"/>
      <sz val="9"/>
      <color indexed="8"/>
      <name val="Times New Roman"/>
      <family val="1"/>
    </font>
    <font>
      <i/>
      <sz val="9"/>
      <color indexed="8"/>
      <name val="Times New Roman"/>
      <family val="1"/>
    </font>
    <font>
      <b/>
      <u val="single"/>
      <sz val="8"/>
      <color indexed="8"/>
      <name val="Times New Roman"/>
      <family val="1"/>
    </font>
    <font>
      <b/>
      <sz val="9"/>
      <color indexed="8"/>
      <name val="Times New Roman"/>
      <family val="1"/>
    </font>
    <font>
      <sz val="9"/>
      <color indexed="8"/>
      <name val="Times New Roman"/>
      <family val="1"/>
    </font>
    <font>
      <i/>
      <sz val="8"/>
      <color indexed="8"/>
      <name val="Times New Roman"/>
      <family val="1"/>
    </font>
    <font>
      <sz val="8"/>
      <name val="Arial"/>
      <family val="0"/>
    </font>
    <font>
      <u val="single"/>
      <sz val="10"/>
      <color indexed="12"/>
      <name val="Arial"/>
      <family val="0"/>
    </font>
    <font>
      <u val="single"/>
      <sz val="10"/>
      <color indexed="36"/>
      <name val="Arial"/>
      <family val="0"/>
    </font>
    <font>
      <sz val="8"/>
      <color indexed="8"/>
      <name val="Times New Roman"/>
      <family val="1"/>
    </font>
    <font>
      <b/>
      <u val="single"/>
      <sz val="8"/>
      <name val="Times New Roman"/>
      <family val="1"/>
    </font>
    <font>
      <b/>
      <sz val="16"/>
      <name val="Arial"/>
      <family val="2"/>
    </font>
    <font>
      <b/>
      <sz val="14"/>
      <name val="Arial"/>
      <family val="2"/>
    </font>
    <font>
      <i/>
      <sz val="10"/>
      <name val="Arial"/>
      <family val="2"/>
    </font>
    <font>
      <b/>
      <u val="single"/>
      <sz val="10"/>
      <name val="Arial"/>
      <family val="2"/>
    </font>
    <font>
      <sz val="10"/>
      <color indexed="8"/>
      <name val="Times New Roman"/>
      <family val="1"/>
    </font>
    <font>
      <sz val="10"/>
      <color indexed="9"/>
      <name val="Arial"/>
      <family val="0"/>
    </font>
    <font>
      <b/>
      <sz val="14"/>
      <color indexed="9"/>
      <name val="Arial"/>
      <family val="2"/>
    </font>
    <font>
      <b/>
      <sz val="8"/>
      <color indexed="9"/>
      <name val="Arial"/>
      <family val="2"/>
    </font>
    <font>
      <u val="single"/>
      <sz val="10"/>
      <name val="Arial"/>
      <family val="2"/>
    </font>
    <font>
      <sz val="10"/>
      <color indexed="8"/>
      <name val="Arial"/>
      <family val="2"/>
    </font>
    <font>
      <b/>
      <sz val="10"/>
      <color indexed="8"/>
      <name val="Arial"/>
      <family val="2"/>
    </font>
    <font>
      <b/>
      <sz val="8"/>
      <color indexed="8"/>
      <name val="Times New Roman"/>
      <family val="1"/>
    </font>
    <font>
      <i/>
      <u val="single"/>
      <sz val="10"/>
      <color indexed="12"/>
      <name val="Arial"/>
      <family val="2"/>
    </font>
    <font>
      <b/>
      <i/>
      <sz val="10"/>
      <name val="Arial"/>
      <family val="2"/>
    </font>
    <font>
      <b/>
      <i/>
      <sz val="10"/>
      <color indexed="8"/>
      <name val="Arial"/>
      <family val="2"/>
    </font>
    <font>
      <b/>
      <sz val="12"/>
      <name val="Arial"/>
      <family val="2"/>
    </font>
    <font>
      <sz val="12"/>
      <name val="Arial"/>
      <family val="2"/>
    </font>
    <font>
      <i/>
      <u val="single"/>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diagonalUp="1" diagonalDown="1">
      <left style="thin"/>
      <right style="thin"/>
      <top style="thin"/>
      <bottom style="thin"/>
      <diagonal style="thin">
        <color indexed="8"/>
      </diagonal>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21">
    <xf numFmtId="0" fontId="0" fillId="0" borderId="0" xfId="0" applyAlignment="1">
      <alignment/>
    </xf>
    <xf numFmtId="0" fontId="17" fillId="0" borderId="0" xfId="0" applyFont="1" applyAlignment="1" applyProtection="1">
      <alignment/>
      <protection/>
    </xf>
    <xf numFmtId="0" fontId="18" fillId="0" borderId="0" xfId="0" applyFont="1" applyAlignment="1" applyProtection="1">
      <alignment/>
      <protection/>
    </xf>
    <xf numFmtId="0" fontId="1" fillId="0" borderId="0" xfId="0" applyFont="1" applyFill="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22"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18" fillId="0" borderId="0"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5" fillId="0" borderId="10" xfId="0" applyFont="1" applyBorder="1" applyAlignment="1" applyProtection="1">
      <alignment vertical="center"/>
      <protection/>
    </xf>
    <xf numFmtId="0" fontId="0" fillId="0" borderId="10" xfId="0" applyBorder="1" applyAlignment="1" applyProtection="1">
      <alignment vertical="center"/>
      <protection locked="0"/>
    </xf>
    <xf numFmtId="0" fontId="0" fillId="33" borderId="10" xfId="0" applyFill="1" applyBorder="1" applyAlignment="1" applyProtection="1">
      <alignment vertical="center"/>
      <protection/>
    </xf>
    <xf numFmtId="0" fontId="0" fillId="0" borderId="10" xfId="0" applyBorder="1" applyAlignment="1" applyProtection="1">
      <alignment vertical="center"/>
      <protection/>
    </xf>
    <xf numFmtId="49" fontId="0" fillId="0" borderId="10" xfId="0" applyNumberFormat="1" applyBorder="1" applyAlignment="1" applyProtection="1">
      <alignment horizontal="left" vertical="center"/>
      <protection/>
    </xf>
    <xf numFmtId="0" fontId="0" fillId="0" borderId="0" xfId="0" applyFill="1" applyBorder="1" applyAlignment="1" applyProtection="1">
      <alignment vertical="center"/>
      <protection/>
    </xf>
    <xf numFmtId="0" fontId="0" fillId="0" borderId="0" xfId="0" applyBorder="1" applyAlignment="1" applyProtection="1">
      <alignment horizontal="center" vertical="center" wrapText="1"/>
      <protection/>
    </xf>
    <xf numFmtId="0" fontId="18" fillId="0" borderId="0" xfId="0" applyFont="1" applyBorder="1" applyAlignment="1" applyProtection="1">
      <alignment vertical="center"/>
      <protection/>
    </xf>
    <xf numFmtId="0" fontId="0" fillId="33" borderId="0" xfId="0" applyFill="1" applyBorder="1" applyAlignment="1" applyProtection="1">
      <alignment vertical="center"/>
      <protection/>
    </xf>
    <xf numFmtId="0" fontId="22" fillId="0" borderId="0" xfId="0" applyFont="1" applyAlignment="1" applyProtection="1">
      <alignment vertical="center"/>
      <protection/>
    </xf>
    <xf numFmtId="0" fontId="5" fillId="0" borderId="0" xfId="0" applyFont="1" applyAlignment="1" applyProtection="1">
      <alignment vertical="center"/>
      <protection/>
    </xf>
    <xf numFmtId="0" fontId="0" fillId="0" borderId="10" xfId="0"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0" fillId="0" borderId="11"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5" fillId="33" borderId="10" xfId="0" applyFont="1" applyFill="1" applyBorder="1" applyAlignment="1" applyProtection="1">
      <alignment vertical="center"/>
      <protection/>
    </xf>
    <xf numFmtId="0" fontId="5" fillId="0" borderId="10" xfId="0" applyFont="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29" fillId="0" borderId="0" xfId="53" applyFont="1" applyBorder="1" applyAlignment="1" applyProtection="1">
      <alignment horizontal="center" vertical="center"/>
      <protection locked="0"/>
    </xf>
    <xf numFmtId="0" fontId="21" fillId="33" borderId="10" xfId="0" applyNumberFormat="1" applyFont="1" applyFill="1" applyBorder="1" applyAlignment="1" applyProtection="1">
      <alignment horizontal="center" vertical="center"/>
      <protection/>
    </xf>
    <xf numFmtId="0" fontId="9" fillId="33" borderId="10" xfId="0" applyNumberFormat="1"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protection/>
    </xf>
    <xf numFmtId="0" fontId="10" fillId="33"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1" fontId="9" fillId="33" borderId="10" xfId="0" applyNumberFormat="1"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xf>
    <xf numFmtId="0" fontId="29" fillId="0" borderId="0" xfId="53" applyFont="1" applyBorder="1" applyAlignment="1" applyProtection="1">
      <alignment horizontal="center" vertical="center"/>
      <protection/>
    </xf>
    <xf numFmtId="0" fontId="3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5"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32" fillId="0" borderId="0" xfId="0" applyFont="1" applyAlignment="1" applyProtection="1">
      <alignment horizontal="center" vertical="center" wrapText="1"/>
      <protection/>
    </xf>
    <xf numFmtId="0" fontId="29" fillId="0" borderId="0" xfId="53" applyFont="1" applyAlignment="1" applyProtection="1">
      <alignment horizontal="center" vertical="center" wrapText="1"/>
      <protection/>
    </xf>
    <xf numFmtId="0" fontId="0" fillId="0" borderId="0" xfId="0" applyAlignment="1">
      <alignment vertical="center" wrapText="1"/>
    </xf>
    <xf numFmtId="0" fontId="33" fillId="0" borderId="0" xfId="0" applyFont="1" applyAlignment="1">
      <alignment horizontal="center" vertical="center" wrapText="1"/>
    </xf>
    <xf numFmtId="0" fontId="19" fillId="0" borderId="0" xfId="0" applyFont="1" applyAlignment="1">
      <alignment horizontal="center" vertical="center" wrapText="1"/>
    </xf>
    <xf numFmtId="0" fontId="32" fillId="0" borderId="0" xfId="0" applyFont="1" applyAlignment="1">
      <alignment vertical="center" wrapText="1"/>
    </xf>
    <xf numFmtId="0" fontId="13" fillId="0" borderId="0" xfId="53" applyAlignment="1" applyProtection="1">
      <alignment horizontal="center" vertical="center" wrapText="1"/>
      <protection/>
    </xf>
    <xf numFmtId="0" fontId="13" fillId="0" borderId="0" xfId="53" applyFont="1" applyAlignment="1" applyProtection="1">
      <alignment horizontal="center" vertical="center" wrapText="1"/>
      <protection/>
    </xf>
    <xf numFmtId="0" fontId="21" fillId="0" borderId="0" xfId="0" applyFont="1" applyFill="1" applyAlignment="1" applyProtection="1">
      <alignment/>
      <protection/>
    </xf>
    <xf numFmtId="0" fontId="0" fillId="0" borderId="10" xfId="0" applyBorder="1" applyAlignment="1" applyProtection="1">
      <alignment horizontal="center" vertical="center" wrapText="1"/>
      <protection/>
    </xf>
    <xf numFmtId="0" fontId="0" fillId="0" borderId="14"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26" fillId="0" borderId="0"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5" fillId="35" borderId="0" xfId="0" applyFont="1" applyFill="1" applyBorder="1" applyAlignment="1" applyProtection="1">
      <alignment horizontal="center" vertical="center"/>
      <protection/>
    </xf>
    <xf numFmtId="49" fontId="0" fillId="0" borderId="14"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0" fontId="19" fillId="0" borderId="0"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5" fillId="0" borderId="15" xfId="0" applyFont="1" applyBorder="1" applyAlignment="1" applyProtection="1">
      <alignment horizontal="center" vertical="center"/>
      <protection/>
    </xf>
    <xf numFmtId="0" fontId="5" fillId="0" borderId="14" xfId="0" applyFont="1" applyBorder="1" applyAlignment="1" applyProtection="1">
      <alignment horizontal="left" vertical="center"/>
      <protection locked="0"/>
    </xf>
    <xf numFmtId="0" fontId="0" fillId="0" borderId="17" xfId="0" applyBorder="1" applyAlignment="1" applyProtection="1">
      <alignment horizontal="left"/>
      <protection locked="0"/>
    </xf>
    <xf numFmtId="0" fontId="5" fillId="0" borderId="14" xfId="0" applyFont="1" applyBorder="1" applyAlignment="1" applyProtection="1">
      <alignment horizontal="left" vertical="center"/>
      <protection locked="0"/>
    </xf>
    <xf numFmtId="0" fontId="31" fillId="0" borderId="0" xfId="0" applyFont="1" applyBorder="1" applyAlignment="1" applyProtection="1">
      <alignment horizontal="center" vertical="center"/>
      <protection/>
    </xf>
    <xf numFmtId="0" fontId="27" fillId="0" borderId="0" xfId="0" applyFont="1" applyAlignment="1" applyProtection="1">
      <alignment horizontal="center" vertical="center"/>
      <protection/>
    </xf>
    <xf numFmtId="0" fontId="5" fillId="0" borderId="0" xfId="0" applyFont="1" applyAlignment="1" applyProtection="1">
      <alignment horizontal="center"/>
      <protection/>
    </xf>
    <xf numFmtId="0" fontId="5" fillId="34" borderId="0" xfId="0" applyFont="1" applyFill="1" applyAlignment="1" applyProtection="1">
      <alignment horizontal="center"/>
      <protection/>
    </xf>
    <xf numFmtId="0" fontId="9" fillId="34"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2" fillId="34" borderId="13" xfId="0" applyNumberFormat="1" applyFont="1" applyFill="1" applyBorder="1" applyAlignment="1" applyProtection="1">
      <alignment horizontal="center" vertical="center"/>
      <protection/>
    </xf>
    <xf numFmtId="0" fontId="2" fillId="34"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9" fillId="34" borderId="18" xfId="0" applyFont="1" applyFill="1" applyBorder="1" applyAlignment="1" applyProtection="1">
      <alignment horizontal="center" vertical="center"/>
      <protection/>
    </xf>
    <xf numFmtId="0" fontId="10" fillId="34" borderId="18"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locked="0"/>
    </xf>
    <xf numFmtId="0" fontId="28" fillId="34" borderId="10"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wrapText="1"/>
      <protection/>
    </xf>
    <xf numFmtId="1" fontId="9" fillId="0" borderId="10"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4" fillId="0" borderId="15" xfId="0" applyFont="1" applyBorder="1" applyAlignment="1" applyProtection="1">
      <alignment horizontal="center" vertical="center"/>
      <protection/>
    </xf>
    <xf numFmtId="0" fontId="23" fillId="0" borderId="15" xfId="0" applyFont="1" applyBorder="1" applyAlignment="1" applyProtection="1">
      <alignment horizontal="center" vertical="center"/>
      <protection/>
    </xf>
    <xf numFmtId="0" fontId="22" fillId="0" borderId="0" xfId="0" applyFont="1" applyAlignment="1" applyProtection="1">
      <alignment horizontal="center"/>
      <protection/>
    </xf>
    <xf numFmtId="0" fontId="22" fillId="0" borderId="0" xfId="0" applyFont="1" applyAlignment="1" applyProtection="1">
      <alignment horizontal="center"/>
      <protection/>
    </xf>
    <xf numFmtId="0" fontId="19" fillId="0" borderId="0" xfId="0" applyFont="1" applyAlignment="1" applyProtection="1">
      <alignment horizontal="center"/>
      <protection/>
    </xf>
    <xf numFmtId="0" fontId="30" fillId="0" borderId="0" xfId="0" applyFont="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B1:B33"/>
  <sheetViews>
    <sheetView showGridLines="0" workbookViewId="0" topLeftCell="A1">
      <selection activeCell="B1" sqref="B1"/>
    </sheetView>
  </sheetViews>
  <sheetFormatPr defaultColWidth="8.8515625" defaultRowHeight="12.75"/>
  <cols>
    <col min="1" max="1" width="2.140625" style="59" customWidth="1"/>
    <col min="2" max="2" width="151.421875" style="59" customWidth="1"/>
  </cols>
  <sheetData>
    <row r="1" ht="12">
      <c r="B1" s="51" t="s">
        <v>93</v>
      </c>
    </row>
    <row r="2" ht="16.5">
      <c r="B2" s="52" t="str">
        <f>Input!B2</f>
        <v>KMEA Automated Recap Sheet - Standard/Prelims Format - Version 2.1, Build 2011.09.05</v>
      </c>
    </row>
    <row r="3" ht="16.5">
      <c r="B3" s="52" t="s">
        <v>90</v>
      </c>
    </row>
    <row r="4" ht="12">
      <c r="B4" s="56"/>
    </row>
    <row r="5" ht="45">
      <c r="B5" s="57" t="s">
        <v>133</v>
      </c>
    </row>
    <row r="6" ht="12">
      <c r="B6" s="58" t="s">
        <v>97</v>
      </c>
    </row>
    <row r="7" ht="12">
      <c r="B7" s="53"/>
    </row>
    <row r="8" ht="24">
      <c r="B8" s="54" t="s">
        <v>92</v>
      </c>
    </row>
    <row r="9" ht="12">
      <c r="B9" s="54"/>
    </row>
    <row r="10" ht="12">
      <c r="B10" s="54" t="s">
        <v>91</v>
      </c>
    </row>
    <row r="11" ht="12">
      <c r="B11" s="54"/>
    </row>
    <row r="12" ht="24">
      <c r="B12" s="54" t="s">
        <v>96</v>
      </c>
    </row>
    <row r="13" ht="12">
      <c r="B13" s="54"/>
    </row>
    <row r="14" ht="24">
      <c r="B14" s="54" t="s">
        <v>130</v>
      </c>
    </row>
    <row r="15" ht="12">
      <c r="B15" s="54"/>
    </row>
    <row r="16" ht="24">
      <c r="B16" s="54" t="s">
        <v>127</v>
      </c>
    </row>
    <row r="17" ht="12">
      <c r="B17" s="54"/>
    </row>
    <row r="18" ht="12">
      <c r="B18" s="54" t="s">
        <v>134</v>
      </c>
    </row>
    <row r="19" ht="12">
      <c r="B19" s="54"/>
    </row>
    <row r="20" ht="24">
      <c r="B20" s="54" t="s">
        <v>124</v>
      </c>
    </row>
    <row r="21" ht="12">
      <c r="B21" s="54"/>
    </row>
    <row r="22" ht="24">
      <c r="B22" s="54" t="s">
        <v>125</v>
      </c>
    </row>
    <row r="23" ht="12">
      <c r="B23" s="54"/>
    </row>
    <row r="24" ht="24">
      <c r="B24" s="54" t="s">
        <v>126</v>
      </c>
    </row>
    <row r="25" ht="12">
      <c r="B25" s="54"/>
    </row>
    <row r="26" ht="24">
      <c r="B26" s="54" t="s">
        <v>128</v>
      </c>
    </row>
    <row r="27" ht="12">
      <c r="B27" s="54"/>
    </row>
    <row r="28" ht="60">
      <c r="B28" s="54" t="s">
        <v>131</v>
      </c>
    </row>
    <row r="29" ht="12">
      <c r="B29" s="54"/>
    </row>
    <row r="30" ht="12">
      <c r="B30" s="54" t="s">
        <v>129</v>
      </c>
    </row>
    <row r="32" ht="12">
      <c r="B32" s="55" t="str">
        <f>Input!B2</f>
        <v>KMEA Automated Recap Sheet - Standard/Prelims Format - Version 2.1, Build 2011.09.05</v>
      </c>
    </row>
    <row r="33" ht="12">
      <c r="B33" s="55" t="str">
        <f>Input!A175</f>
        <v>© 2010-11 www.contestrecaps.com</v>
      </c>
    </row>
  </sheetData>
  <sheetProtection password="8CEB" sheet="1" objects="1" scenarios="1"/>
  <hyperlinks>
    <hyperlink ref="B6" location="'Macros Help Page'!A1" display="Take me to the Macros Help Page!"/>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G178"/>
  <sheetViews>
    <sheetView showGridLines="0" workbookViewId="0" topLeftCell="A170">
      <selection activeCell="B171" sqref="B171:D171"/>
    </sheetView>
  </sheetViews>
  <sheetFormatPr defaultColWidth="9.140625" defaultRowHeight="12.75"/>
  <cols>
    <col min="1" max="1" width="2.140625" style="23" customWidth="1"/>
    <col min="2" max="2" width="24.140625" style="24" bestFit="1" customWidth="1"/>
    <col min="3" max="3" width="50.00390625" style="10" customWidth="1"/>
    <col min="4" max="4" width="14.421875" style="10" customWidth="1"/>
    <col min="5" max="5" width="2.421875" style="10" customWidth="1"/>
    <col min="6" max="6" width="60.28125" style="10" customWidth="1"/>
    <col min="7" max="16384" width="9.140625" style="10" customWidth="1"/>
  </cols>
  <sheetData>
    <row r="1" spans="1:6" ht="12">
      <c r="A1" s="82"/>
      <c r="B1" s="82"/>
      <c r="C1" s="82"/>
      <c r="D1" s="82"/>
      <c r="E1" s="82"/>
      <c r="F1" s="82"/>
    </row>
    <row r="2" spans="1:6" ht="16.5">
      <c r="A2" s="7"/>
      <c r="B2" s="75" t="s">
        <v>135</v>
      </c>
      <c r="C2" s="75"/>
      <c r="D2" s="75"/>
      <c r="E2" s="75"/>
      <c r="F2" s="75"/>
    </row>
    <row r="3" spans="1:6" ht="25.5" customHeight="1">
      <c r="A3" s="7"/>
      <c r="B3" s="76" t="s">
        <v>94</v>
      </c>
      <c r="C3" s="77"/>
      <c r="D3" s="77"/>
      <c r="E3" s="77"/>
      <c r="F3" s="77"/>
    </row>
    <row r="4" spans="1:6" ht="12">
      <c r="A4" s="7"/>
      <c r="B4" s="8"/>
      <c r="C4" s="9"/>
      <c r="D4" s="9"/>
      <c r="E4" s="9"/>
      <c r="F4" s="9"/>
    </row>
    <row r="5" spans="1:6" ht="16.5">
      <c r="A5" s="7"/>
      <c r="B5" s="11" t="s">
        <v>24</v>
      </c>
      <c r="C5" s="78" t="s">
        <v>18</v>
      </c>
      <c r="D5" s="78"/>
      <c r="E5" s="13"/>
      <c r="F5" s="12" t="s">
        <v>19</v>
      </c>
    </row>
    <row r="6" spans="1:6" ht="12">
      <c r="A6" s="7">
        <f>IF(C6&gt;0,"","Hide")</f>
      </c>
      <c r="B6" s="14" t="s">
        <v>16</v>
      </c>
      <c r="C6" s="67" t="s">
        <v>137</v>
      </c>
      <c r="D6" s="68"/>
      <c r="E6" s="16"/>
      <c r="F6" s="17" t="s">
        <v>20</v>
      </c>
    </row>
    <row r="7" spans="1:6" ht="12">
      <c r="A7" s="7">
        <f>IF(C7&gt;0,"","Hide")</f>
      </c>
      <c r="B7" s="14" t="s">
        <v>47</v>
      </c>
      <c r="C7" s="67" t="s">
        <v>138</v>
      </c>
      <c r="D7" s="68"/>
      <c r="E7" s="16"/>
      <c r="F7" s="17" t="s">
        <v>88</v>
      </c>
    </row>
    <row r="8" spans="1:6" ht="12">
      <c r="A8" s="7">
        <f>IF(C8&gt;0,"","Hide")</f>
      </c>
      <c r="B8" s="14" t="s">
        <v>45</v>
      </c>
      <c r="C8" s="72" t="s">
        <v>139</v>
      </c>
      <c r="D8" s="73"/>
      <c r="E8" s="16"/>
      <c r="F8" s="18" t="s">
        <v>48</v>
      </c>
    </row>
    <row r="9" spans="1:6" ht="12">
      <c r="A9" s="7">
        <f>IF(C9&gt;0,"","Hide")</f>
      </c>
      <c r="B9" s="14" t="s">
        <v>46</v>
      </c>
      <c r="C9" s="67" t="s">
        <v>140</v>
      </c>
      <c r="D9" s="68"/>
      <c r="E9" s="16"/>
      <c r="F9" s="17" t="s">
        <v>87</v>
      </c>
    </row>
    <row r="10" spans="1:6" ht="12">
      <c r="A10" s="7">
        <f>IF(C10&gt;0,"","Hide")</f>
      </c>
      <c r="B10" s="14" t="s">
        <v>17</v>
      </c>
      <c r="C10" s="67" t="s">
        <v>141</v>
      </c>
      <c r="D10" s="68"/>
      <c r="E10" s="16"/>
      <c r="F10" s="17" t="s">
        <v>21</v>
      </c>
    </row>
    <row r="11" spans="1:6" ht="12">
      <c r="A11" s="7"/>
      <c r="B11" s="8"/>
      <c r="C11" s="9"/>
      <c r="D11" s="9"/>
      <c r="E11" s="9"/>
      <c r="F11" s="9"/>
    </row>
    <row r="12" spans="1:6" ht="16.5">
      <c r="A12" s="7"/>
      <c r="B12" s="11" t="s">
        <v>22</v>
      </c>
      <c r="C12" s="78" t="s">
        <v>49</v>
      </c>
      <c r="D12" s="78"/>
      <c r="E12" s="13"/>
      <c r="F12" s="12" t="s">
        <v>25</v>
      </c>
    </row>
    <row r="13" spans="1:6" ht="12">
      <c r="A13" s="7">
        <f>IF(C13&gt;0,"","Hide")</f>
      </c>
      <c r="B13" s="14" t="s">
        <v>23</v>
      </c>
      <c r="C13" s="67" t="s">
        <v>142</v>
      </c>
      <c r="D13" s="68"/>
      <c r="E13" s="16"/>
      <c r="F13" s="66" t="s">
        <v>31</v>
      </c>
    </row>
    <row r="14" spans="1:6" ht="12">
      <c r="A14" s="7">
        <f aca="true" t="shared" si="0" ref="A14:A20">IF(C14&gt;0,"","Hide")</f>
      </c>
      <c r="B14" s="14" t="s">
        <v>26</v>
      </c>
      <c r="C14" s="67" t="s">
        <v>143</v>
      </c>
      <c r="D14" s="68"/>
      <c r="E14" s="16"/>
      <c r="F14" s="66"/>
    </row>
    <row r="15" spans="1:6" ht="12">
      <c r="A15" s="7">
        <f t="shared" si="0"/>
      </c>
      <c r="B15" s="14" t="s">
        <v>27</v>
      </c>
      <c r="C15" s="67" t="s">
        <v>144</v>
      </c>
      <c r="D15" s="68"/>
      <c r="E15" s="16"/>
      <c r="F15" s="66"/>
    </row>
    <row r="16" spans="1:6" ht="12">
      <c r="A16" s="7">
        <f t="shared" si="0"/>
      </c>
      <c r="B16" s="14" t="s">
        <v>28</v>
      </c>
      <c r="C16" s="67" t="s">
        <v>145</v>
      </c>
      <c r="D16" s="68"/>
      <c r="E16" s="16"/>
      <c r="F16" s="66"/>
    </row>
    <row r="17" spans="1:6" ht="12">
      <c r="A17" s="7">
        <f t="shared" si="0"/>
      </c>
      <c r="B17" s="14" t="s">
        <v>29</v>
      </c>
      <c r="C17" s="67" t="s">
        <v>146</v>
      </c>
      <c r="D17" s="68"/>
      <c r="E17" s="16"/>
      <c r="F17" s="66"/>
    </row>
    <row r="18" spans="1:6" ht="12">
      <c r="A18" s="7">
        <f t="shared" si="0"/>
      </c>
      <c r="B18" s="14" t="s">
        <v>30</v>
      </c>
      <c r="C18" s="67" t="s">
        <v>147</v>
      </c>
      <c r="D18" s="68"/>
      <c r="E18" s="16"/>
      <c r="F18" s="66"/>
    </row>
    <row r="19" spans="1:6" ht="12">
      <c r="A19" s="7">
        <f t="shared" si="0"/>
      </c>
      <c r="B19" s="14" t="s">
        <v>14</v>
      </c>
      <c r="C19" s="67" t="s">
        <v>148</v>
      </c>
      <c r="D19" s="68"/>
      <c r="E19" s="16"/>
      <c r="F19" s="66" t="s">
        <v>51</v>
      </c>
    </row>
    <row r="20" spans="1:6" ht="12">
      <c r="A20" s="7">
        <f t="shared" si="0"/>
      </c>
      <c r="B20" s="14" t="s">
        <v>13</v>
      </c>
      <c r="C20" s="67" t="s">
        <v>149</v>
      </c>
      <c r="D20" s="68"/>
      <c r="E20" s="16"/>
      <c r="F20" s="66"/>
    </row>
    <row r="21" spans="1:6" ht="12">
      <c r="A21" s="7"/>
      <c r="B21" s="8"/>
      <c r="C21" s="9"/>
      <c r="D21" s="9"/>
      <c r="E21" s="19"/>
      <c r="F21" s="20"/>
    </row>
    <row r="22" spans="1:6" ht="31.5" customHeight="1">
      <c r="A22" s="7"/>
      <c r="B22" s="71"/>
      <c r="C22" s="71"/>
      <c r="D22" s="71"/>
      <c r="E22" s="71"/>
      <c r="F22" s="71"/>
    </row>
    <row r="23" spans="1:6" ht="12.75" customHeight="1">
      <c r="A23" s="7"/>
      <c r="B23" s="74" t="s">
        <v>53</v>
      </c>
      <c r="C23" s="74"/>
      <c r="D23" s="74"/>
      <c r="E23" s="74"/>
      <c r="F23" s="74"/>
    </row>
    <row r="24" spans="1:6" ht="12">
      <c r="A24" s="7"/>
      <c r="B24" s="8"/>
      <c r="C24" s="9"/>
      <c r="D24" s="9"/>
      <c r="E24" s="9"/>
      <c r="F24" s="9"/>
    </row>
    <row r="25" spans="1:6" ht="16.5">
      <c r="A25" s="7"/>
      <c r="B25" s="75" t="s">
        <v>32</v>
      </c>
      <c r="C25" s="75"/>
      <c r="D25" s="75"/>
      <c r="E25" s="75"/>
      <c r="F25" s="75"/>
    </row>
    <row r="26" spans="1:6" ht="25.5" customHeight="1">
      <c r="A26" s="7"/>
      <c r="B26" s="76" t="s">
        <v>95</v>
      </c>
      <c r="C26" s="77"/>
      <c r="D26" s="77"/>
      <c r="E26" s="77"/>
      <c r="F26" s="77"/>
    </row>
    <row r="27" spans="1:6" ht="12">
      <c r="A27" s="7"/>
      <c r="B27" s="8"/>
      <c r="C27" s="9"/>
      <c r="D27" s="9"/>
      <c r="E27" s="9"/>
      <c r="F27" s="9"/>
    </row>
    <row r="28" spans="1:6" ht="12">
      <c r="A28" s="7"/>
      <c r="B28" s="69" t="s">
        <v>52</v>
      </c>
      <c r="C28" s="70"/>
      <c r="D28" s="70"/>
      <c r="E28" s="70"/>
      <c r="F28" s="70"/>
    </row>
    <row r="29" spans="1:6" ht="12">
      <c r="A29" s="7"/>
      <c r="B29" s="8"/>
      <c r="C29" s="9"/>
      <c r="D29" s="9"/>
      <c r="E29" s="9"/>
      <c r="F29" s="9"/>
    </row>
    <row r="30" spans="1:6" ht="16.5">
      <c r="A30" s="7">
        <f>IF(C31&gt;0,"","Hide")</f>
      </c>
      <c r="B30" s="21" t="s">
        <v>33</v>
      </c>
      <c r="C30" s="12" t="s">
        <v>18</v>
      </c>
      <c r="D30" s="12"/>
      <c r="E30" s="9"/>
      <c r="F30" s="12" t="s">
        <v>19</v>
      </c>
    </row>
    <row r="31" spans="1:6" ht="12">
      <c r="A31" s="7">
        <f aca="true" t="shared" si="1" ref="A31:A37">IF(C31&gt;0,"","Hide")</f>
      </c>
      <c r="B31" s="14" t="s">
        <v>34</v>
      </c>
      <c r="C31" s="81" t="s">
        <v>150</v>
      </c>
      <c r="D31" s="80"/>
      <c r="E31" s="16"/>
      <c r="F31" s="17" t="s">
        <v>40</v>
      </c>
    </row>
    <row r="32" spans="1:6" ht="12">
      <c r="A32" s="7">
        <f>IF(C31&gt;0,"","Hide")</f>
      </c>
      <c r="B32" s="30" t="s">
        <v>72</v>
      </c>
      <c r="C32" s="16"/>
      <c r="D32" s="31" t="s">
        <v>65</v>
      </c>
      <c r="E32" s="16"/>
      <c r="F32" s="32"/>
    </row>
    <row r="33" spans="1:6" ht="12.75" customHeight="1">
      <c r="A33" s="7">
        <f t="shared" si="1"/>
      </c>
      <c r="B33" s="14" t="s">
        <v>35</v>
      </c>
      <c r="C33" s="15" t="s">
        <v>151</v>
      </c>
      <c r="D33" s="15" t="s">
        <v>63</v>
      </c>
      <c r="E33" s="33"/>
      <c r="F33" s="34"/>
    </row>
    <row r="34" spans="1:6" ht="12">
      <c r="A34" s="7">
        <f t="shared" si="1"/>
      </c>
      <c r="B34" s="14" t="s">
        <v>36</v>
      </c>
      <c r="C34" s="15" t="s">
        <v>140</v>
      </c>
      <c r="D34" s="15" t="s">
        <v>63</v>
      </c>
      <c r="E34" s="33"/>
      <c r="F34" s="28" t="s">
        <v>68</v>
      </c>
    </row>
    <row r="35" spans="1:6" ht="12">
      <c r="A35" s="7">
        <f t="shared" si="1"/>
      </c>
      <c r="B35" s="14" t="s">
        <v>37</v>
      </c>
      <c r="C35" s="15" t="s">
        <v>152</v>
      </c>
      <c r="D35" s="15" t="s">
        <v>63</v>
      </c>
      <c r="E35" s="33"/>
      <c r="F35" s="35"/>
    </row>
    <row r="36" spans="1:6" ht="12.75" customHeight="1">
      <c r="A36" s="7">
        <f t="shared" si="1"/>
      </c>
      <c r="B36" s="14" t="s">
        <v>38</v>
      </c>
      <c r="C36" s="15" t="s">
        <v>153</v>
      </c>
      <c r="D36" s="15" t="s">
        <v>63</v>
      </c>
      <c r="E36" s="33"/>
      <c r="F36" s="28" t="s">
        <v>70</v>
      </c>
    </row>
    <row r="37" spans="1:6" ht="12" hidden="1">
      <c r="A37" s="7" t="str">
        <f t="shared" si="1"/>
        <v>Hide</v>
      </c>
      <c r="B37" s="14" t="s">
        <v>39</v>
      </c>
      <c r="C37" s="15"/>
      <c r="D37" s="15" t="s">
        <v>63</v>
      </c>
      <c r="E37" s="33"/>
      <c r="F37" s="28" t="s">
        <v>71</v>
      </c>
    </row>
    <row r="38" spans="1:6" ht="12" hidden="1">
      <c r="A38" s="7" t="str">
        <f>IF(C38&gt;0,"","Hide")</f>
        <v>Hide</v>
      </c>
      <c r="B38" s="14" t="s">
        <v>58</v>
      </c>
      <c r="C38" s="15"/>
      <c r="D38" s="15" t="s">
        <v>63</v>
      </c>
      <c r="E38" s="33"/>
      <c r="F38" s="35"/>
    </row>
    <row r="39" spans="1:6" ht="12" hidden="1">
      <c r="A39" s="7" t="str">
        <f>IF(C39&gt;0,"","Hide")</f>
        <v>Hide</v>
      </c>
      <c r="B39" s="14" t="s">
        <v>59</v>
      </c>
      <c r="C39" s="15"/>
      <c r="D39" s="15" t="s">
        <v>63</v>
      </c>
      <c r="E39" s="33"/>
      <c r="F39" s="28" t="s">
        <v>69</v>
      </c>
    </row>
    <row r="40" spans="1:6" ht="12" hidden="1">
      <c r="A40" s="7" t="str">
        <f>IF(C40&gt;0,"","Hide")</f>
        <v>Hide</v>
      </c>
      <c r="B40" s="14" t="s">
        <v>60</v>
      </c>
      <c r="C40" s="15"/>
      <c r="D40" s="15" t="s">
        <v>63</v>
      </c>
      <c r="E40" s="33"/>
      <c r="F40" s="35"/>
    </row>
    <row r="41" spans="1:6" ht="12" hidden="1">
      <c r="A41" s="7" t="str">
        <f>IF(C41&gt;0,"","Hide")</f>
        <v>Hide</v>
      </c>
      <c r="B41" s="14" t="s">
        <v>61</v>
      </c>
      <c r="C41" s="15"/>
      <c r="D41" s="15" t="s">
        <v>63</v>
      </c>
      <c r="E41" s="33"/>
      <c r="F41" s="28" t="s">
        <v>67</v>
      </c>
    </row>
    <row r="42" spans="1:6" ht="12" hidden="1">
      <c r="A42" s="7" t="str">
        <f>IF(C42&gt;0,"","Hide")</f>
        <v>Hide</v>
      </c>
      <c r="B42" s="14" t="s">
        <v>62</v>
      </c>
      <c r="C42" s="15"/>
      <c r="D42" s="15" t="s">
        <v>63</v>
      </c>
      <c r="E42" s="33"/>
      <c r="F42" s="29"/>
    </row>
    <row r="43" spans="1:7" ht="12">
      <c r="A43" s="7">
        <f>IF(C31&gt;0,"","Hide")</f>
      </c>
      <c r="B43" s="8"/>
      <c r="C43" s="38" t="s">
        <v>89</v>
      </c>
      <c r="D43" s="9"/>
      <c r="E43" s="9"/>
      <c r="F43" s="37"/>
      <c r="G43" s="9"/>
    </row>
    <row r="44" spans="1:6" ht="16.5">
      <c r="A44" s="7">
        <f>IF(C45&gt;0,"","Hide")</f>
      </c>
      <c r="B44" s="21" t="s">
        <v>73</v>
      </c>
      <c r="C44" s="12" t="s">
        <v>18</v>
      </c>
      <c r="D44" s="12"/>
      <c r="E44" s="9"/>
      <c r="F44" s="12" t="s">
        <v>19</v>
      </c>
    </row>
    <row r="45" spans="1:6" ht="12">
      <c r="A45" s="7">
        <f>IF(C45&gt;0,"","Hide")</f>
      </c>
      <c r="B45" s="14" t="s">
        <v>34</v>
      </c>
      <c r="C45" s="81" t="s">
        <v>154</v>
      </c>
      <c r="D45" s="80"/>
      <c r="E45" s="16"/>
      <c r="F45" s="17" t="s">
        <v>40</v>
      </c>
    </row>
    <row r="46" spans="1:6" ht="12">
      <c r="A46" s="7">
        <f>IF(C45&gt;0,"","Hide")</f>
      </c>
      <c r="B46" s="30" t="s">
        <v>72</v>
      </c>
      <c r="C46" s="16"/>
      <c r="D46" s="31" t="s">
        <v>65</v>
      </c>
      <c r="E46" s="16"/>
      <c r="F46" s="32"/>
    </row>
    <row r="47" spans="1:6" ht="12.75" customHeight="1">
      <c r="A47" s="7">
        <f aca="true" t="shared" si="2" ref="A47:A56">IF(C47&gt;0,"","Hide")</f>
      </c>
      <c r="B47" s="14" t="s">
        <v>35</v>
      </c>
      <c r="C47" s="15" t="s">
        <v>155</v>
      </c>
      <c r="D47" s="15" t="s">
        <v>63</v>
      </c>
      <c r="E47" s="33"/>
      <c r="F47" s="34"/>
    </row>
    <row r="48" spans="1:6" ht="12">
      <c r="A48" s="7">
        <f t="shared" si="2"/>
      </c>
      <c r="B48" s="14" t="s">
        <v>36</v>
      </c>
      <c r="C48" s="15" t="s">
        <v>156</v>
      </c>
      <c r="D48" s="15" t="s">
        <v>63</v>
      </c>
      <c r="E48" s="33"/>
      <c r="F48" s="28" t="s">
        <v>68</v>
      </c>
    </row>
    <row r="49" spans="1:6" ht="12">
      <c r="A49" s="7">
        <f t="shared" si="2"/>
      </c>
      <c r="B49" s="14" t="s">
        <v>37</v>
      </c>
      <c r="C49" s="15" t="s">
        <v>157</v>
      </c>
      <c r="D49" s="15" t="s">
        <v>63</v>
      </c>
      <c r="E49" s="33"/>
      <c r="F49" s="35"/>
    </row>
    <row r="50" spans="1:6" ht="12.75" customHeight="1">
      <c r="A50" s="7">
        <f t="shared" si="2"/>
      </c>
      <c r="B50" s="14" t="s">
        <v>38</v>
      </c>
      <c r="C50" s="15" t="s">
        <v>158</v>
      </c>
      <c r="D50" s="15" t="s">
        <v>63</v>
      </c>
      <c r="E50" s="33"/>
      <c r="F50" s="28" t="s">
        <v>70</v>
      </c>
    </row>
    <row r="51" spans="1:6" ht="12">
      <c r="A51" s="7">
        <f t="shared" si="2"/>
      </c>
      <c r="B51" s="14" t="s">
        <v>39</v>
      </c>
      <c r="C51" s="15" t="s">
        <v>159</v>
      </c>
      <c r="D51" s="15" t="s">
        <v>63</v>
      </c>
      <c r="E51" s="33"/>
      <c r="F51" s="28" t="s">
        <v>71</v>
      </c>
    </row>
    <row r="52" spans="1:6" ht="12" hidden="1">
      <c r="A52" s="7" t="str">
        <f t="shared" si="2"/>
        <v>Hide</v>
      </c>
      <c r="B52" s="14" t="s">
        <v>58</v>
      </c>
      <c r="C52" s="15"/>
      <c r="D52" s="15" t="s">
        <v>63</v>
      </c>
      <c r="E52" s="33"/>
      <c r="F52" s="35"/>
    </row>
    <row r="53" spans="1:6" ht="12" hidden="1">
      <c r="A53" s="7" t="str">
        <f t="shared" si="2"/>
        <v>Hide</v>
      </c>
      <c r="B53" s="14" t="s">
        <v>59</v>
      </c>
      <c r="C53" s="15"/>
      <c r="D53" s="15" t="s">
        <v>63</v>
      </c>
      <c r="E53" s="33"/>
      <c r="F53" s="28" t="s">
        <v>69</v>
      </c>
    </row>
    <row r="54" spans="1:6" ht="12" hidden="1">
      <c r="A54" s="7" t="str">
        <f t="shared" si="2"/>
        <v>Hide</v>
      </c>
      <c r="B54" s="14" t="s">
        <v>60</v>
      </c>
      <c r="C54" s="15"/>
      <c r="D54" s="15" t="s">
        <v>63</v>
      </c>
      <c r="E54" s="33"/>
      <c r="F54" s="35"/>
    </row>
    <row r="55" spans="1:6" ht="12" hidden="1">
      <c r="A55" s="7" t="str">
        <f t="shared" si="2"/>
        <v>Hide</v>
      </c>
      <c r="B55" s="14" t="s">
        <v>61</v>
      </c>
      <c r="C55" s="15"/>
      <c r="D55" s="15" t="s">
        <v>63</v>
      </c>
      <c r="E55" s="33"/>
      <c r="F55" s="28" t="s">
        <v>67</v>
      </c>
    </row>
    <row r="56" spans="1:6" ht="12" hidden="1">
      <c r="A56" s="7" t="str">
        <f t="shared" si="2"/>
        <v>Hide</v>
      </c>
      <c r="B56" s="14" t="s">
        <v>62</v>
      </c>
      <c r="C56" s="15"/>
      <c r="D56" s="15" t="s">
        <v>63</v>
      </c>
      <c r="E56" s="33"/>
      <c r="F56" s="29"/>
    </row>
    <row r="57" spans="1:7" ht="12">
      <c r="A57" s="7">
        <f>IF(C45&gt;0,"","Hide")</f>
      </c>
      <c r="B57" s="8"/>
      <c r="C57" s="38" t="s">
        <v>89</v>
      </c>
      <c r="D57" s="9"/>
      <c r="E57" s="9"/>
      <c r="F57" s="37"/>
      <c r="G57" s="9"/>
    </row>
    <row r="58" spans="1:6" ht="16.5">
      <c r="A58" s="7">
        <f>IF(C59&gt;0,"","Hide")</f>
      </c>
      <c r="B58" s="21" t="s">
        <v>74</v>
      </c>
      <c r="C58" s="12" t="s">
        <v>18</v>
      </c>
      <c r="D58" s="12"/>
      <c r="E58" s="9"/>
      <c r="F58" s="12" t="s">
        <v>19</v>
      </c>
    </row>
    <row r="59" spans="1:6" ht="12">
      <c r="A59" s="7">
        <f>IF(C59&gt;0,"","Hide")</f>
      </c>
      <c r="B59" s="14" t="s">
        <v>34</v>
      </c>
      <c r="C59" s="81" t="s">
        <v>160</v>
      </c>
      <c r="D59" s="80"/>
      <c r="E59" s="16"/>
      <c r="F59" s="17" t="s">
        <v>40</v>
      </c>
    </row>
    <row r="60" spans="1:6" ht="12">
      <c r="A60" s="7">
        <f>IF(C59&gt;0,"","Hide")</f>
      </c>
      <c r="B60" s="30" t="s">
        <v>72</v>
      </c>
      <c r="C60" s="16"/>
      <c r="D60" s="31" t="s">
        <v>65</v>
      </c>
      <c r="E60" s="16"/>
      <c r="F60" s="32"/>
    </row>
    <row r="61" spans="1:6" ht="12.75" customHeight="1">
      <c r="A61" s="7">
        <f aca="true" t="shared" si="3" ref="A61:A70">IF(C61&gt;0,"","Hide")</f>
      </c>
      <c r="B61" s="14" t="s">
        <v>35</v>
      </c>
      <c r="C61" s="15" t="s">
        <v>161</v>
      </c>
      <c r="D61" s="15" t="s">
        <v>63</v>
      </c>
      <c r="E61" s="33"/>
      <c r="F61" s="34"/>
    </row>
    <row r="62" spans="1:6" ht="12">
      <c r="A62" s="7">
        <f t="shared" si="3"/>
      </c>
      <c r="B62" s="14" t="s">
        <v>36</v>
      </c>
      <c r="C62" s="15" t="s">
        <v>162</v>
      </c>
      <c r="D62" s="15" t="s">
        <v>63</v>
      </c>
      <c r="E62" s="33"/>
      <c r="F62" s="28" t="s">
        <v>68</v>
      </c>
    </row>
    <row r="63" spans="1:6" ht="12">
      <c r="A63" s="7">
        <f t="shared" si="3"/>
      </c>
      <c r="B63" s="14" t="s">
        <v>37</v>
      </c>
      <c r="C63" s="15" t="s">
        <v>163</v>
      </c>
      <c r="D63" s="15" t="s">
        <v>63</v>
      </c>
      <c r="E63" s="33"/>
      <c r="F63" s="35"/>
    </row>
    <row r="64" spans="1:6" ht="12.75" customHeight="1" hidden="1">
      <c r="A64" s="7" t="str">
        <f t="shared" si="3"/>
        <v>Hide</v>
      </c>
      <c r="B64" s="14" t="s">
        <v>38</v>
      </c>
      <c r="C64" s="15"/>
      <c r="D64" s="15" t="s">
        <v>63</v>
      </c>
      <c r="E64" s="33"/>
      <c r="F64" s="28" t="s">
        <v>70</v>
      </c>
    </row>
    <row r="65" spans="1:6" ht="12" hidden="1">
      <c r="A65" s="7" t="str">
        <f t="shared" si="3"/>
        <v>Hide</v>
      </c>
      <c r="B65" s="14" t="s">
        <v>39</v>
      </c>
      <c r="C65" s="15"/>
      <c r="D65" s="15" t="s">
        <v>63</v>
      </c>
      <c r="E65" s="33"/>
      <c r="F65" s="28" t="s">
        <v>71</v>
      </c>
    </row>
    <row r="66" spans="1:6" ht="12" hidden="1">
      <c r="A66" s="7" t="str">
        <f t="shared" si="3"/>
        <v>Hide</v>
      </c>
      <c r="B66" s="14" t="s">
        <v>58</v>
      </c>
      <c r="C66" s="15"/>
      <c r="D66" s="15" t="s">
        <v>63</v>
      </c>
      <c r="E66" s="33"/>
      <c r="F66" s="35"/>
    </row>
    <row r="67" spans="1:6" ht="12" hidden="1">
      <c r="A67" s="7" t="str">
        <f t="shared" si="3"/>
        <v>Hide</v>
      </c>
      <c r="B67" s="14" t="s">
        <v>59</v>
      </c>
      <c r="C67" s="15"/>
      <c r="D67" s="15" t="s">
        <v>63</v>
      </c>
      <c r="E67" s="33"/>
      <c r="F67" s="28" t="s">
        <v>69</v>
      </c>
    </row>
    <row r="68" spans="1:6" ht="12" hidden="1">
      <c r="A68" s="7" t="str">
        <f t="shared" si="3"/>
        <v>Hide</v>
      </c>
      <c r="B68" s="14" t="s">
        <v>60</v>
      </c>
      <c r="C68" s="15"/>
      <c r="D68" s="15" t="s">
        <v>63</v>
      </c>
      <c r="E68" s="33"/>
      <c r="F68" s="35"/>
    </row>
    <row r="69" spans="1:6" ht="12" hidden="1">
      <c r="A69" s="7" t="str">
        <f t="shared" si="3"/>
        <v>Hide</v>
      </c>
      <c r="B69" s="14" t="s">
        <v>61</v>
      </c>
      <c r="C69" s="15"/>
      <c r="D69" s="15" t="s">
        <v>63</v>
      </c>
      <c r="E69" s="33"/>
      <c r="F69" s="28" t="s">
        <v>67</v>
      </c>
    </row>
    <row r="70" spans="1:6" ht="12" hidden="1">
      <c r="A70" s="7" t="str">
        <f t="shared" si="3"/>
        <v>Hide</v>
      </c>
      <c r="B70" s="14" t="s">
        <v>62</v>
      </c>
      <c r="C70" s="15"/>
      <c r="D70" s="15" t="s">
        <v>63</v>
      </c>
      <c r="E70" s="33"/>
      <c r="F70" s="29"/>
    </row>
    <row r="71" spans="1:7" ht="12">
      <c r="A71" s="7">
        <f>IF(C59&gt;0,"","Hide")</f>
      </c>
      <c r="B71" s="8"/>
      <c r="C71" s="38" t="s">
        <v>89</v>
      </c>
      <c r="D71" s="9"/>
      <c r="E71" s="9"/>
      <c r="F71" s="37"/>
      <c r="G71" s="9"/>
    </row>
    <row r="72" spans="1:6" ht="16.5">
      <c r="A72" s="7">
        <f>IF(C73&gt;0,"","Hide")</f>
      </c>
      <c r="B72" s="21" t="s">
        <v>75</v>
      </c>
      <c r="C72" s="12" t="s">
        <v>18</v>
      </c>
      <c r="D72" s="12"/>
      <c r="E72" s="9"/>
      <c r="F72" s="12" t="s">
        <v>19</v>
      </c>
    </row>
    <row r="73" spans="1:6" ht="12">
      <c r="A73" s="7">
        <f>IF(C73&gt;0,"","Hide")</f>
      </c>
      <c r="B73" s="14" t="s">
        <v>34</v>
      </c>
      <c r="C73" s="81" t="s">
        <v>164</v>
      </c>
      <c r="D73" s="80"/>
      <c r="E73" s="16"/>
      <c r="F73" s="17" t="s">
        <v>40</v>
      </c>
    </row>
    <row r="74" spans="1:6" ht="12">
      <c r="A74" s="7">
        <f>IF(C73&gt;0,"","Hide")</f>
      </c>
      <c r="B74" s="30" t="s">
        <v>72</v>
      </c>
      <c r="C74" s="16"/>
      <c r="D74" s="31" t="s">
        <v>65</v>
      </c>
      <c r="E74" s="16"/>
      <c r="F74" s="32"/>
    </row>
    <row r="75" spans="1:6" ht="12.75" customHeight="1">
      <c r="A75" s="7">
        <f aca="true" t="shared" si="4" ref="A75:A84">IF(C75&gt;0,"","Hide")</f>
      </c>
      <c r="B75" s="14" t="s">
        <v>35</v>
      </c>
      <c r="C75" s="15" t="s">
        <v>165</v>
      </c>
      <c r="D75" s="15" t="s">
        <v>63</v>
      </c>
      <c r="E75" s="33"/>
      <c r="F75" s="34"/>
    </row>
    <row r="76" spans="1:6" ht="12">
      <c r="A76" s="7">
        <f t="shared" si="4"/>
      </c>
      <c r="B76" s="14" t="s">
        <v>36</v>
      </c>
      <c r="C76" s="15" t="s">
        <v>166</v>
      </c>
      <c r="D76" s="15" t="s">
        <v>63</v>
      </c>
      <c r="E76" s="33"/>
      <c r="F76" s="28" t="s">
        <v>68</v>
      </c>
    </row>
    <row r="77" spans="1:6" ht="12">
      <c r="A77" s="7">
        <f t="shared" si="4"/>
      </c>
      <c r="B77" s="14" t="s">
        <v>37</v>
      </c>
      <c r="C77" s="15" t="s">
        <v>167</v>
      </c>
      <c r="D77" s="15" t="s">
        <v>63</v>
      </c>
      <c r="E77" s="33"/>
      <c r="F77" s="35"/>
    </row>
    <row r="78" spans="1:6" ht="12.75" customHeight="1">
      <c r="A78" s="7">
        <f t="shared" si="4"/>
      </c>
      <c r="B78" s="14" t="s">
        <v>38</v>
      </c>
      <c r="C78" s="15" t="s">
        <v>168</v>
      </c>
      <c r="D78" s="15" t="s">
        <v>63</v>
      </c>
      <c r="E78" s="33"/>
      <c r="F78" s="28" t="s">
        <v>70</v>
      </c>
    </row>
    <row r="79" spans="1:6" ht="12">
      <c r="A79" s="7">
        <f t="shared" si="4"/>
      </c>
      <c r="B79" s="14" t="s">
        <v>39</v>
      </c>
      <c r="C79" s="15" t="s">
        <v>169</v>
      </c>
      <c r="D79" s="15" t="s">
        <v>63</v>
      </c>
      <c r="E79" s="33"/>
      <c r="F79" s="28" t="s">
        <v>71</v>
      </c>
    </row>
    <row r="80" spans="1:6" ht="12">
      <c r="A80" s="7">
        <f t="shared" si="4"/>
      </c>
      <c r="B80" s="14" t="s">
        <v>58</v>
      </c>
      <c r="C80" s="15" t="s">
        <v>170</v>
      </c>
      <c r="D80" s="15" t="s">
        <v>63</v>
      </c>
      <c r="E80" s="33"/>
      <c r="F80" s="35"/>
    </row>
    <row r="81" spans="1:6" ht="12" hidden="1">
      <c r="A81" s="7" t="str">
        <f t="shared" si="4"/>
        <v>Hide</v>
      </c>
      <c r="B81" s="14" t="s">
        <v>59</v>
      </c>
      <c r="C81" s="15"/>
      <c r="D81" s="15" t="s">
        <v>63</v>
      </c>
      <c r="E81" s="33"/>
      <c r="F81" s="28" t="s">
        <v>69</v>
      </c>
    </row>
    <row r="82" spans="1:6" ht="12" hidden="1">
      <c r="A82" s="7" t="str">
        <f t="shared" si="4"/>
        <v>Hide</v>
      </c>
      <c r="B82" s="14" t="s">
        <v>60</v>
      </c>
      <c r="C82" s="15"/>
      <c r="D82" s="15" t="s">
        <v>63</v>
      </c>
      <c r="E82" s="33"/>
      <c r="F82" s="35"/>
    </row>
    <row r="83" spans="1:6" ht="12" hidden="1">
      <c r="A83" s="7" t="str">
        <f t="shared" si="4"/>
        <v>Hide</v>
      </c>
      <c r="B83" s="14" t="s">
        <v>61</v>
      </c>
      <c r="C83" s="15"/>
      <c r="D83" s="15" t="s">
        <v>63</v>
      </c>
      <c r="E83" s="33"/>
      <c r="F83" s="28" t="s">
        <v>67</v>
      </c>
    </row>
    <row r="84" spans="1:6" ht="12" hidden="1">
      <c r="A84" s="7" t="str">
        <f t="shared" si="4"/>
        <v>Hide</v>
      </c>
      <c r="B84" s="14" t="s">
        <v>62</v>
      </c>
      <c r="C84" s="15"/>
      <c r="D84" s="15" t="s">
        <v>63</v>
      </c>
      <c r="E84" s="33"/>
      <c r="F84" s="29"/>
    </row>
    <row r="85" spans="1:7" ht="12">
      <c r="A85" s="7">
        <f>IF(C73&gt;0,"","Hide")</f>
      </c>
      <c r="B85" s="8"/>
      <c r="C85" s="38" t="s">
        <v>89</v>
      </c>
      <c r="D85" s="9"/>
      <c r="E85" s="9"/>
      <c r="F85" s="37"/>
      <c r="G85" s="9"/>
    </row>
    <row r="86" spans="1:6" ht="16.5">
      <c r="A86" s="7">
        <f>IF(C87&gt;0,"","Hide")</f>
      </c>
      <c r="B86" s="21" t="s">
        <v>76</v>
      </c>
      <c r="C86" s="12" t="s">
        <v>18</v>
      </c>
      <c r="D86" s="12"/>
      <c r="E86" s="9"/>
      <c r="F86" s="12" t="s">
        <v>19</v>
      </c>
    </row>
    <row r="87" spans="1:6" ht="12">
      <c r="A87" s="7">
        <f>IF(C87&gt;0,"","Hide")</f>
      </c>
      <c r="B87" s="14" t="s">
        <v>34</v>
      </c>
      <c r="C87" s="81" t="s">
        <v>171</v>
      </c>
      <c r="D87" s="80"/>
      <c r="E87" s="16"/>
      <c r="F87" s="17" t="s">
        <v>40</v>
      </c>
    </row>
    <row r="88" spans="1:6" ht="12">
      <c r="A88" s="7">
        <f>IF(C87&gt;0,"","Hide")</f>
      </c>
      <c r="B88" s="30" t="s">
        <v>72</v>
      </c>
      <c r="C88" s="16"/>
      <c r="D88" s="31" t="s">
        <v>65</v>
      </c>
      <c r="E88" s="16"/>
      <c r="F88" s="32"/>
    </row>
    <row r="89" spans="1:6" ht="12.75" customHeight="1">
      <c r="A89" s="7">
        <f aca="true" t="shared" si="5" ref="A89:A98">IF(C89&gt;0,"","Hide")</f>
      </c>
      <c r="B89" s="14" t="s">
        <v>35</v>
      </c>
      <c r="C89" s="15" t="s">
        <v>172</v>
      </c>
      <c r="D89" s="15" t="s">
        <v>63</v>
      </c>
      <c r="E89" s="33"/>
      <c r="F89" s="34"/>
    </row>
    <row r="90" spans="1:6" ht="12">
      <c r="A90" s="7">
        <f t="shared" si="5"/>
      </c>
      <c r="B90" s="14" t="s">
        <v>36</v>
      </c>
      <c r="C90" s="15" t="s">
        <v>173</v>
      </c>
      <c r="D90" s="15" t="s">
        <v>63</v>
      </c>
      <c r="E90" s="33"/>
      <c r="F90" s="28" t="s">
        <v>68</v>
      </c>
    </row>
    <row r="91" spans="1:6" ht="12">
      <c r="A91" s="7">
        <f t="shared" si="5"/>
      </c>
      <c r="B91" s="14" t="s">
        <v>37</v>
      </c>
      <c r="C91" s="15" t="s">
        <v>174</v>
      </c>
      <c r="D91" s="15" t="s">
        <v>63</v>
      </c>
      <c r="E91" s="33"/>
      <c r="F91" s="35"/>
    </row>
    <row r="92" spans="1:6" ht="12.75" customHeight="1" hidden="1">
      <c r="A92" s="7" t="str">
        <f t="shared" si="5"/>
        <v>Hide</v>
      </c>
      <c r="B92" s="14" t="s">
        <v>38</v>
      </c>
      <c r="C92" s="15"/>
      <c r="D92" s="15" t="s">
        <v>63</v>
      </c>
      <c r="E92" s="33"/>
      <c r="F92" s="28" t="s">
        <v>70</v>
      </c>
    </row>
    <row r="93" spans="1:6" ht="12" hidden="1">
      <c r="A93" s="7" t="str">
        <f t="shared" si="5"/>
        <v>Hide</v>
      </c>
      <c r="B93" s="14" t="s">
        <v>39</v>
      </c>
      <c r="C93" s="15"/>
      <c r="D93" s="15" t="s">
        <v>63</v>
      </c>
      <c r="E93" s="33"/>
      <c r="F93" s="28" t="s">
        <v>71</v>
      </c>
    </row>
    <row r="94" spans="1:6" ht="12" hidden="1">
      <c r="A94" s="7" t="str">
        <f t="shared" si="5"/>
        <v>Hide</v>
      </c>
      <c r="B94" s="14" t="s">
        <v>58</v>
      </c>
      <c r="C94" s="15"/>
      <c r="D94" s="15" t="s">
        <v>63</v>
      </c>
      <c r="E94" s="33"/>
      <c r="F94" s="35"/>
    </row>
    <row r="95" spans="1:6" ht="12" hidden="1">
      <c r="A95" s="7" t="str">
        <f t="shared" si="5"/>
        <v>Hide</v>
      </c>
      <c r="B95" s="14" t="s">
        <v>59</v>
      </c>
      <c r="C95" s="15"/>
      <c r="D95" s="15" t="s">
        <v>63</v>
      </c>
      <c r="E95" s="33"/>
      <c r="F95" s="28" t="s">
        <v>69</v>
      </c>
    </row>
    <row r="96" spans="1:6" ht="12" hidden="1">
      <c r="A96" s="7" t="str">
        <f t="shared" si="5"/>
        <v>Hide</v>
      </c>
      <c r="B96" s="14" t="s">
        <v>60</v>
      </c>
      <c r="C96" s="15"/>
      <c r="D96" s="15" t="s">
        <v>63</v>
      </c>
      <c r="E96" s="33"/>
      <c r="F96" s="35"/>
    </row>
    <row r="97" spans="1:6" ht="12" hidden="1">
      <c r="A97" s="7" t="str">
        <f t="shared" si="5"/>
        <v>Hide</v>
      </c>
      <c r="B97" s="14" t="s">
        <v>61</v>
      </c>
      <c r="C97" s="15"/>
      <c r="D97" s="15" t="s">
        <v>63</v>
      </c>
      <c r="E97" s="33"/>
      <c r="F97" s="28" t="s">
        <v>67</v>
      </c>
    </row>
    <row r="98" spans="1:6" ht="12" hidden="1">
      <c r="A98" s="7" t="str">
        <f t="shared" si="5"/>
        <v>Hide</v>
      </c>
      <c r="B98" s="14" t="s">
        <v>62</v>
      </c>
      <c r="C98" s="15"/>
      <c r="D98" s="15" t="s">
        <v>63</v>
      </c>
      <c r="E98" s="33"/>
      <c r="F98" s="29"/>
    </row>
    <row r="99" spans="1:7" ht="12">
      <c r="A99" s="7">
        <f>IF(C87&gt;0,"","Hide")</f>
      </c>
      <c r="B99" s="8"/>
      <c r="C99" s="38" t="s">
        <v>89</v>
      </c>
      <c r="D99" s="9"/>
      <c r="E99" s="9"/>
      <c r="F99" s="37"/>
      <c r="G99" s="9"/>
    </row>
    <row r="100" spans="1:6" ht="16.5" hidden="1">
      <c r="A100" s="7" t="str">
        <f>IF(C101&gt;0,"","Hide")</f>
        <v>Hide</v>
      </c>
      <c r="B100" s="21" t="s">
        <v>77</v>
      </c>
      <c r="C100" s="12" t="s">
        <v>18</v>
      </c>
      <c r="D100" s="12"/>
      <c r="E100" s="9"/>
      <c r="F100" s="12" t="s">
        <v>19</v>
      </c>
    </row>
    <row r="101" spans="1:6" ht="12" hidden="1">
      <c r="A101" s="7" t="str">
        <f>IF(C101&gt;0,"","Hide")</f>
        <v>Hide</v>
      </c>
      <c r="B101" s="14" t="s">
        <v>34</v>
      </c>
      <c r="C101" s="79"/>
      <c r="D101" s="80"/>
      <c r="E101" s="16"/>
      <c r="F101" s="17" t="s">
        <v>40</v>
      </c>
    </row>
    <row r="102" spans="1:6" ht="12" hidden="1">
      <c r="A102" s="7" t="str">
        <f>IF(C101&gt;0,"","Hide")</f>
        <v>Hide</v>
      </c>
      <c r="B102" s="30" t="s">
        <v>72</v>
      </c>
      <c r="C102" s="16"/>
      <c r="D102" s="31" t="s">
        <v>65</v>
      </c>
      <c r="E102" s="16"/>
      <c r="F102" s="32"/>
    </row>
    <row r="103" spans="1:6" ht="12.75" customHeight="1" hidden="1">
      <c r="A103" s="7" t="str">
        <f aca="true" t="shared" si="6" ref="A103:A112">IF(C103&gt;0,"","Hide")</f>
        <v>Hide</v>
      </c>
      <c r="B103" s="14" t="s">
        <v>35</v>
      </c>
      <c r="C103" s="15"/>
      <c r="D103" s="15" t="s">
        <v>63</v>
      </c>
      <c r="E103" s="33"/>
      <c r="F103" s="34"/>
    </row>
    <row r="104" spans="1:6" ht="12" hidden="1">
      <c r="A104" s="7" t="str">
        <f t="shared" si="6"/>
        <v>Hide</v>
      </c>
      <c r="B104" s="14" t="s">
        <v>36</v>
      </c>
      <c r="C104" s="15"/>
      <c r="D104" s="15" t="s">
        <v>63</v>
      </c>
      <c r="E104" s="33"/>
      <c r="F104" s="28" t="s">
        <v>68</v>
      </c>
    </row>
    <row r="105" spans="1:6" ht="12" hidden="1">
      <c r="A105" s="7" t="str">
        <f t="shared" si="6"/>
        <v>Hide</v>
      </c>
      <c r="B105" s="14" t="s">
        <v>37</v>
      </c>
      <c r="C105" s="15"/>
      <c r="D105" s="15" t="s">
        <v>63</v>
      </c>
      <c r="E105" s="33"/>
      <c r="F105" s="35"/>
    </row>
    <row r="106" spans="1:6" ht="12.75" customHeight="1" hidden="1">
      <c r="A106" s="7" t="str">
        <f t="shared" si="6"/>
        <v>Hide</v>
      </c>
      <c r="B106" s="14" t="s">
        <v>38</v>
      </c>
      <c r="C106" s="15"/>
      <c r="D106" s="15" t="s">
        <v>63</v>
      </c>
      <c r="E106" s="33"/>
      <c r="F106" s="28" t="s">
        <v>70</v>
      </c>
    </row>
    <row r="107" spans="1:6" ht="12" hidden="1">
      <c r="A107" s="7" t="str">
        <f t="shared" si="6"/>
        <v>Hide</v>
      </c>
      <c r="B107" s="14" t="s">
        <v>39</v>
      </c>
      <c r="C107" s="15"/>
      <c r="D107" s="15" t="s">
        <v>63</v>
      </c>
      <c r="E107" s="33"/>
      <c r="F107" s="28" t="s">
        <v>71</v>
      </c>
    </row>
    <row r="108" spans="1:6" ht="12" hidden="1">
      <c r="A108" s="7" t="str">
        <f t="shared" si="6"/>
        <v>Hide</v>
      </c>
      <c r="B108" s="14" t="s">
        <v>58</v>
      </c>
      <c r="C108" s="15"/>
      <c r="D108" s="15" t="s">
        <v>63</v>
      </c>
      <c r="E108" s="33"/>
      <c r="F108" s="35"/>
    </row>
    <row r="109" spans="1:6" ht="12" hidden="1">
      <c r="A109" s="7" t="str">
        <f t="shared" si="6"/>
        <v>Hide</v>
      </c>
      <c r="B109" s="14" t="s">
        <v>59</v>
      </c>
      <c r="C109" s="15"/>
      <c r="D109" s="15" t="s">
        <v>63</v>
      </c>
      <c r="E109" s="33"/>
      <c r="F109" s="28" t="s">
        <v>69</v>
      </c>
    </row>
    <row r="110" spans="1:6" ht="12" hidden="1">
      <c r="A110" s="7" t="str">
        <f t="shared" si="6"/>
        <v>Hide</v>
      </c>
      <c r="B110" s="14" t="s">
        <v>60</v>
      </c>
      <c r="C110" s="15"/>
      <c r="D110" s="15" t="s">
        <v>63</v>
      </c>
      <c r="E110" s="33"/>
      <c r="F110" s="35"/>
    </row>
    <row r="111" spans="1:6" ht="12" hidden="1">
      <c r="A111" s="7" t="str">
        <f t="shared" si="6"/>
        <v>Hide</v>
      </c>
      <c r="B111" s="14" t="s">
        <v>61</v>
      </c>
      <c r="C111" s="15"/>
      <c r="D111" s="15" t="s">
        <v>63</v>
      </c>
      <c r="E111" s="33"/>
      <c r="F111" s="28" t="s">
        <v>67</v>
      </c>
    </row>
    <row r="112" spans="1:6" ht="12" hidden="1">
      <c r="A112" s="7" t="str">
        <f t="shared" si="6"/>
        <v>Hide</v>
      </c>
      <c r="B112" s="14" t="s">
        <v>62</v>
      </c>
      <c r="C112" s="15"/>
      <c r="D112" s="15" t="s">
        <v>63</v>
      </c>
      <c r="E112" s="33"/>
      <c r="F112" s="29"/>
    </row>
    <row r="113" spans="1:7" ht="12" hidden="1">
      <c r="A113" s="7" t="str">
        <f>IF(C101&gt;0,"","Hide")</f>
        <v>Hide</v>
      </c>
      <c r="B113" s="8"/>
      <c r="C113" s="38" t="s">
        <v>89</v>
      </c>
      <c r="D113" s="9"/>
      <c r="E113" s="9"/>
      <c r="F113" s="37"/>
      <c r="G113" s="9"/>
    </row>
    <row r="114" spans="1:6" ht="16.5" hidden="1">
      <c r="A114" s="7" t="str">
        <f>IF(C115&gt;0,"","Hide")</f>
        <v>Hide</v>
      </c>
      <c r="B114" s="21" t="s">
        <v>78</v>
      </c>
      <c r="C114" s="12" t="s">
        <v>18</v>
      </c>
      <c r="D114" s="12"/>
      <c r="E114" s="9"/>
      <c r="F114" s="12" t="s">
        <v>19</v>
      </c>
    </row>
    <row r="115" spans="1:6" ht="12" hidden="1">
      <c r="A115" s="7" t="str">
        <f>IF(C115&gt;0,"","Hide")</f>
        <v>Hide</v>
      </c>
      <c r="B115" s="14" t="s">
        <v>34</v>
      </c>
      <c r="C115" s="79"/>
      <c r="D115" s="80"/>
      <c r="E115" s="16"/>
      <c r="F115" s="17" t="s">
        <v>40</v>
      </c>
    </row>
    <row r="116" spans="1:6" ht="12" hidden="1">
      <c r="A116" s="7" t="str">
        <f>IF(C115&gt;0,"","Hide")</f>
        <v>Hide</v>
      </c>
      <c r="B116" s="30" t="s">
        <v>72</v>
      </c>
      <c r="C116" s="16"/>
      <c r="D116" s="31" t="s">
        <v>65</v>
      </c>
      <c r="E116" s="16"/>
      <c r="F116" s="32"/>
    </row>
    <row r="117" spans="1:6" ht="12.75" customHeight="1" hidden="1">
      <c r="A117" s="7" t="str">
        <f aca="true" t="shared" si="7" ref="A117:A126">IF(C117&gt;0,"","Hide")</f>
        <v>Hide</v>
      </c>
      <c r="B117" s="14" t="s">
        <v>35</v>
      </c>
      <c r="C117" s="15"/>
      <c r="D117" s="15" t="s">
        <v>63</v>
      </c>
      <c r="E117" s="33"/>
      <c r="F117" s="34"/>
    </row>
    <row r="118" spans="1:6" ht="12" hidden="1">
      <c r="A118" s="7" t="str">
        <f t="shared" si="7"/>
        <v>Hide</v>
      </c>
      <c r="B118" s="14" t="s">
        <v>36</v>
      </c>
      <c r="C118" s="15"/>
      <c r="D118" s="15" t="s">
        <v>63</v>
      </c>
      <c r="E118" s="33"/>
      <c r="F118" s="28" t="s">
        <v>68</v>
      </c>
    </row>
    <row r="119" spans="1:6" ht="12" hidden="1">
      <c r="A119" s="7" t="str">
        <f t="shared" si="7"/>
        <v>Hide</v>
      </c>
      <c r="B119" s="14" t="s">
        <v>37</v>
      </c>
      <c r="C119" s="15"/>
      <c r="D119" s="15" t="s">
        <v>63</v>
      </c>
      <c r="E119" s="33"/>
      <c r="F119" s="35"/>
    </row>
    <row r="120" spans="1:6" ht="12.75" customHeight="1" hidden="1">
      <c r="A120" s="7" t="str">
        <f t="shared" si="7"/>
        <v>Hide</v>
      </c>
      <c r="B120" s="14" t="s">
        <v>38</v>
      </c>
      <c r="C120" s="15"/>
      <c r="D120" s="15" t="s">
        <v>63</v>
      </c>
      <c r="E120" s="33"/>
      <c r="F120" s="28" t="s">
        <v>70</v>
      </c>
    </row>
    <row r="121" spans="1:6" ht="12" hidden="1">
      <c r="A121" s="7" t="str">
        <f t="shared" si="7"/>
        <v>Hide</v>
      </c>
      <c r="B121" s="14" t="s">
        <v>39</v>
      </c>
      <c r="C121" s="15"/>
      <c r="D121" s="15" t="s">
        <v>63</v>
      </c>
      <c r="E121" s="33"/>
      <c r="F121" s="28" t="s">
        <v>71</v>
      </c>
    </row>
    <row r="122" spans="1:6" ht="12" hidden="1">
      <c r="A122" s="7" t="str">
        <f t="shared" si="7"/>
        <v>Hide</v>
      </c>
      <c r="B122" s="14" t="s">
        <v>58</v>
      </c>
      <c r="C122" s="15"/>
      <c r="D122" s="15" t="s">
        <v>63</v>
      </c>
      <c r="E122" s="33"/>
      <c r="F122" s="35"/>
    </row>
    <row r="123" spans="1:6" ht="12" hidden="1">
      <c r="A123" s="7" t="str">
        <f t="shared" si="7"/>
        <v>Hide</v>
      </c>
      <c r="B123" s="14" t="s">
        <v>59</v>
      </c>
      <c r="C123" s="15"/>
      <c r="D123" s="15" t="s">
        <v>63</v>
      </c>
      <c r="E123" s="33"/>
      <c r="F123" s="28" t="s">
        <v>69</v>
      </c>
    </row>
    <row r="124" spans="1:6" ht="12" hidden="1">
      <c r="A124" s="7" t="str">
        <f t="shared" si="7"/>
        <v>Hide</v>
      </c>
      <c r="B124" s="14" t="s">
        <v>60</v>
      </c>
      <c r="C124" s="15"/>
      <c r="D124" s="15" t="s">
        <v>63</v>
      </c>
      <c r="E124" s="33"/>
      <c r="F124" s="35"/>
    </row>
    <row r="125" spans="1:6" ht="12" hidden="1">
      <c r="A125" s="7" t="str">
        <f t="shared" si="7"/>
        <v>Hide</v>
      </c>
      <c r="B125" s="14" t="s">
        <v>61</v>
      </c>
      <c r="C125" s="15"/>
      <c r="D125" s="15" t="s">
        <v>63</v>
      </c>
      <c r="E125" s="33"/>
      <c r="F125" s="28" t="s">
        <v>67</v>
      </c>
    </row>
    <row r="126" spans="1:6" ht="12" hidden="1">
      <c r="A126" s="7" t="str">
        <f t="shared" si="7"/>
        <v>Hide</v>
      </c>
      <c r="B126" s="14" t="s">
        <v>62</v>
      </c>
      <c r="C126" s="15"/>
      <c r="D126" s="15" t="s">
        <v>63</v>
      </c>
      <c r="E126" s="33"/>
      <c r="F126" s="29"/>
    </row>
    <row r="127" spans="1:7" ht="12" hidden="1">
      <c r="A127" s="7" t="str">
        <f>IF(C115&gt;0,"","Hide")</f>
        <v>Hide</v>
      </c>
      <c r="B127" s="8"/>
      <c r="C127" s="38" t="s">
        <v>89</v>
      </c>
      <c r="D127" s="9"/>
      <c r="E127" s="9"/>
      <c r="F127" s="37"/>
      <c r="G127" s="9"/>
    </row>
    <row r="128" spans="1:6" ht="16.5" hidden="1">
      <c r="A128" s="7" t="str">
        <f>IF(C129&gt;0,"","Hide")</f>
        <v>Hide</v>
      </c>
      <c r="B128" s="21" t="s">
        <v>79</v>
      </c>
      <c r="C128" s="12" t="s">
        <v>18</v>
      </c>
      <c r="D128" s="12"/>
      <c r="E128" s="9"/>
      <c r="F128" s="12" t="s">
        <v>19</v>
      </c>
    </row>
    <row r="129" spans="1:6" ht="12" hidden="1">
      <c r="A129" s="7" t="str">
        <f>IF(C129&gt;0,"","Hide")</f>
        <v>Hide</v>
      </c>
      <c r="B129" s="14" t="s">
        <v>34</v>
      </c>
      <c r="C129" s="79"/>
      <c r="D129" s="80"/>
      <c r="E129" s="16"/>
      <c r="F129" s="17" t="s">
        <v>40</v>
      </c>
    </row>
    <row r="130" spans="1:6" ht="12" hidden="1">
      <c r="A130" s="7" t="str">
        <f>IF(C129&gt;0,"","Hide")</f>
        <v>Hide</v>
      </c>
      <c r="B130" s="30" t="s">
        <v>72</v>
      </c>
      <c r="C130" s="16"/>
      <c r="D130" s="31" t="s">
        <v>65</v>
      </c>
      <c r="E130" s="16"/>
      <c r="F130" s="32"/>
    </row>
    <row r="131" spans="1:6" ht="12.75" customHeight="1" hidden="1">
      <c r="A131" s="7" t="str">
        <f aca="true" t="shared" si="8" ref="A131:A140">IF(C131&gt;0,"","Hide")</f>
        <v>Hide</v>
      </c>
      <c r="B131" s="14" t="s">
        <v>35</v>
      </c>
      <c r="C131" s="15"/>
      <c r="D131" s="15" t="s">
        <v>63</v>
      </c>
      <c r="E131" s="33"/>
      <c r="F131" s="34"/>
    </row>
    <row r="132" spans="1:6" ht="12" hidden="1">
      <c r="A132" s="7" t="str">
        <f t="shared" si="8"/>
        <v>Hide</v>
      </c>
      <c r="B132" s="14" t="s">
        <v>36</v>
      </c>
      <c r="C132" s="15"/>
      <c r="D132" s="15" t="s">
        <v>63</v>
      </c>
      <c r="E132" s="33"/>
      <c r="F132" s="28" t="s">
        <v>68</v>
      </c>
    </row>
    <row r="133" spans="1:6" ht="12" hidden="1">
      <c r="A133" s="7" t="str">
        <f t="shared" si="8"/>
        <v>Hide</v>
      </c>
      <c r="B133" s="14" t="s">
        <v>37</v>
      </c>
      <c r="C133" s="15"/>
      <c r="D133" s="15" t="s">
        <v>63</v>
      </c>
      <c r="E133" s="33"/>
      <c r="F133" s="35"/>
    </row>
    <row r="134" spans="1:6" ht="12.75" customHeight="1" hidden="1">
      <c r="A134" s="7" t="str">
        <f t="shared" si="8"/>
        <v>Hide</v>
      </c>
      <c r="B134" s="14" t="s">
        <v>38</v>
      </c>
      <c r="C134" s="15"/>
      <c r="D134" s="15" t="s">
        <v>63</v>
      </c>
      <c r="E134" s="33"/>
      <c r="F134" s="28" t="s">
        <v>70</v>
      </c>
    </row>
    <row r="135" spans="1:6" ht="12" hidden="1">
      <c r="A135" s="7" t="str">
        <f t="shared" si="8"/>
        <v>Hide</v>
      </c>
      <c r="B135" s="14" t="s">
        <v>39</v>
      </c>
      <c r="C135" s="15"/>
      <c r="D135" s="15" t="s">
        <v>63</v>
      </c>
      <c r="E135" s="33"/>
      <c r="F135" s="28" t="s">
        <v>71</v>
      </c>
    </row>
    <row r="136" spans="1:6" ht="12" hidden="1">
      <c r="A136" s="7" t="str">
        <f t="shared" si="8"/>
        <v>Hide</v>
      </c>
      <c r="B136" s="14" t="s">
        <v>58</v>
      </c>
      <c r="C136" s="15"/>
      <c r="D136" s="15" t="s">
        <v>63</v>
      </c>
      <c r="E136" s="33"/>
      <c r="F136" s="35"/>
    </row>
    <row r="137" spans="1:6" ht="12" hidden="1">
      <c r="A137" s="7" t="str">
        <f t="shared" si="8"/>
        <v>Hide</v>
      </c>
      <c r="B137" s="14" t="s">
        <v>59</v>
      </c>
      <c r="C137" s="15"/>
      <c r="D137" s="15" t="s">
        <v>63</v>
      </c>
      <c r="E137" s="33"/>
      <c r="F137" s="28" t="s">
        <v>69</v>
      </c>
    </row>
    <row r="138" spans="1:6" ht="12" hidden="1">
      <c r="A138" s="7" t="str">
        <f t="shared" si="8"/>
        <v>Hide</v>
      </c>
      <c r="B138" s="14" t="s">
        <v>60</v>
      </c>
      <c r="C138" s="15"/>
      <c r="D138" s="15" t="s">
        <v>63</v>
      </c>
      <c r="E138" s="33"/>
      <c r="F138" s="35"/>
    </row>
    <row r="139" spans="1:6" ht="12" hidden="1">
      <c r="A139" s="7" t="str">
        <f t="shared" si="8"/>
        <v>Hide</v>
      </c>
      <c r="B139" s="14" t="s">
        <v>61</v>
      </c>
      <c r="C139" s="15"/>
      <c r="D139" s="15" t="s">
        <v>63</v>
      </c>
      <c r="E139" s="33"/>
      <c r="F139" s="28" t="s">
        <v>67</v>
      </c>
    </row>
    <row r="140" spans="1:6" ht="12" hidden="1">
      <c r="A140" s="7" t="str">
        <f t="shared" si="8"/>
        <v>Hide</v>
      </c>
      <c r="B140" s="14" t="s">
        <v>62</v>
      </c>
      <c r="C140" s="15"/>
      <c r="D140" s="15" t="s">
        <v>63</v>
      </c>
      <c r="E140" s="33"/>
      <c r="F140" s="29"/>
    </row>
    <row r="141" spans="1:7" ht="12" hidden="1">
      <c r="A141" s="7" t="str">
        <f>IF(C129&gt;0,"","Hide")</f>
        <v>Hide</v>
      </c>
      <c r="B141" s="8"/>
      <c r="C141" s="38" t="s">
        <v>89</v>
      </c>
      <c r="D141" s="9"/>
      <c r="E141" s="9"/>
      <c r="F141" s="37"/>
      <c r="G141" s="9"/>
    </row>
    <row r="142" spans="1:6" ht="16.5" hidden="1">
      <c r="A142" s="7" t="str">
        <f>IF(C143&gt;0,"","Hide")</f>
        <v>Hide</v>
      </c>
      <c r="B142" s="21" t="s">
        <v>80</v>
      </c>
      <c r="C142" s="12" t="s">
        <v>18</v>
      </c>
      <c r="D142" s="12"/>
      <c r="E142" s="9"/>
      <c r="F142" s="12" t="s">
        <v>19</v>
      </c>
    </row>
    <row r="143" spans="1:6" ht="12" hidden="1">
      <c r="A143" s="7" t="str">
        <f>IF(C143&gt;0,"","Hide")</f>
        <v>Hide</v>
      </c>
      <c r="B143" s="14" t="s">
        <v>34</v>
      </c>
      <c r="C143" s="79"/>
      <c r="D143" s="80"/>
      <c r="E143" s="16"/>
      <c r="F143" s="17" t="s">
        <v>40</v>
      </c>
    </row>
    <row r="144" spans="1:6" ht="12" hidden="1">
      <c r="A144" s="7" t="str">
        <f>IF(C143&gt;0,"","Hide")</f>
        <v>Hide</v>
      </c>
      <c r="B144" s="30" t="s">
        <v>72</v>
      </c>
      <c r="C144" s="16"/>
      <c r="D144" s="31" t="s">
        <v>65</v>
      </c>
      <c r="E144" s="16"/>
      <c r="F144" s="32"/>
    </row>
    <row r="145" spans="1:6" ht="12.75" customHeight="1" hidden="1">
      <c r="A145" s="7" t="str">
        <f aca="true" t="shared" si="9" ref="A145:A154">IF(C145&gt;0,"","Hide")</f>
        <v>Hide</v>
      </c>
      <c r="B145" s="14" t="s">
        <v>35</v>
      </c>
      <c r="C145" s="15"/>
      <c r="D145" s="15" t="s">
        <v>63</v>
      </c>
      <c r="E145" s="33"/>
      <c r="F145" s="34"/>
    </row>
    <row r="146" spans="1:6" ht="12" hidden="1">
      <c r="A146" s="7" t="str">
        <f t="shared" si="9"/>
        <v>Hide</v>
      </c>
      <c r="B146" s="14" t="s">
        <v>36</v>
      </c>
      <c r="C146" s="15"/>
      <c r="D146" s="15" t="s">
        <v>63</v>
      </c>
      <c r="E146" s="33"/>
      <c r="F146" s="28" t="s">
        <v>68</v>
      </c>
    </row>
    <row r="147" spans="1:6" ht="12" hidden="1">
      <c r="A147" s="7" t="str">
        <f t="shared" si="9"/>
        <v>Hide</v>
      </c>
      <c r="B147" s="14" t="s">
        <v>37</v>
      </c>
      <c r="C147" s="15"/>
      <c r="D147" s="15" t="s">
        <v>63</v>
      </c>
      <c r="E147" s="33"/>
      <c r="F147" s="35"/>
    </row>
    <row r="148" spans="1:6" ht="12.75" customHeight="1" hidden="1">
      <c r="A148" s="7" t="str">
        <f t="shared" si="9"/>
        <v>Hide</v>
      </c>
      <c r="B148" s="14" t="s">
        <v>38</v>
      </c>
      <c r="C148" s="15"/>
      <c r="D148" s="15" t="s">
        <v>63</v>
      </c>
      <c r="E148" s="33"/>
      <c r="F148" s="28" t="s">
        <v>70</v>
      </c>
    </row>
    <row r="149" spans="1:6" ht="12" hidden="1">
      <c r="A149" s="7" t="str">
        <f t="shared" si="9"/>
        <v>Hide</v>
      </c>
      <c r="B149" s="14" t="s">
        <v>39</v>
      </c>
      <c r="C149" s="15"/>
      <c r="D149" s="15" t="s">
        <v>63</v>
      </c>
      <c r="E149" s="33"/>
      <c r="F149" s="28" t="s">
        <v>71</v>
      </c>
    </row>
    <row r="150" spans="1:6" ht="12" hidden="1">
      <c r="A150" s="7" t="str">
        <f t="shared" si="9"/>
        <v>Hide</v>
      </c>
      <c r="B150" s="14" t="s">
        <v>58</v>
      </c>
      <c r="C150" s="15"/>
      <c r="D150" s="15" t="s">
        <v>63</v>
      </c>
      <c r="E150" s="33"/>
      <c r="F150" s="35"/>
    </row>
    <row r="151" spans="1:6" ht="12" hidden="1">
      <c r="A151" s="7" t="str">
        <f t="shared" si="9"/>
        <v>Hide</v>
      </c>
      <c r="B151" s="14" t="s">
        <v>59</v>
      </c>
      <c r="C151" s="15"/>
      <c r="D151" s="15" t="s">
        <v>63</v>
      </c>
      <c r="E151" s="33"/>
      <c r="F151" s="28" t="s">
        <v>69</v>
      </c>
    </row>
    <row r="152" spans="1:6" ht="12" hidden="1">
      <c r="A152" s="7" t="str">
        <f t="shared" si="9"/>
        <v>Hide</v>
      </c>
      <c r="B152" s="14" t="s">
        <v>60</v>
      </c>
      <c r="C152" s="15"/>
      <c r="D152" s="15" t="s">
        <v>63</v>
      </c>
      <c r="E152" s="33"/>
      <c r="F152" s="35"/>
    </row>
    <row r="153" spans="1:6" ht="12" hidden="1">
      <c r="A153" s="7" t="str">
        <f t="shared" si="9"/>
        <v>Hide</v>
      </c>
      <c r="B153" s="14" t="s">
        <v>61</v>
      </c>
      <c r="C153" s="15"/>
      <c r="D153" s="15" t="s">
        <v>63</v>
      </c>
      <c r="E153" s="33"/>
      <c r="F153" s="28" t="s">
        <v>67</v>
      </c>
    </row>
    <row r="154" spans="1:6" ht="12" hidden="1">
      <c r="A154" s="7" t="str">
        <f t="shared" si="9"/>
        <v>Hide</v>
      </c>
      <c r="B154" s="14" t="s">
        <v>62</v>
      </c>
      <c r="C154" s="15"/>
      <c r="D154" s="15" t="s">
        <v>63</v>
      </c>
      <c r="E154" s="33"/>
      <c r="F154" s="29"/>
    </row>
    <row r="155" spans="1:7" ht="12" hidden="1">
      <c r="A155" s="7" t="str">
        <f>IF(C143&gt;0,"","Hide")</f>
        <v>Hide</v>
      </c>
      <c r="B155" s="8"/>
      <c r="C155" s="38" t="s">
        <v>89</v>
      </c>
      <c r="D155" s="9"/>
      <c r="E155" s="9"/>
      <c r="F155" s="37"/>
      <c r="G155" s="9"/>
    </row>
    <row r="156" spans="1:6" ht="16.5" hidden="1">
      <c r="A156" s="7" t="str">
        <f>IF(C157&gt;0,"","Hide")</f>
        <v>Hide</v>
      </c>
      <c r="B156" s="21" t="s">
        <v>81</v>
      </c>
      <c r="C156" s="12" t="s">
        <v>18</v>
      </c>
      <c r="D156" s="12"/>
      <c r="E156" s="9"/>
      <c r="F156" s="12" t="s">
        <v>19</v>
      </c>
    </row>
    <row r="157" spans="1:6" ht="12" hidden="1">
      <c r="A157" s="7" t="str">
        <f>IF(C157&gt;0,"","Hide")</f>
        <v>Hide</v>
      </c>
      <c r="B157" s="14" t="s">
        <v>34</v>
      </c>
      <c r="C157" s="79"/>
      <c r="D157" s="80"/>
      <c r="E157" s="16"/>
      <c r="F157" s="17" t="s">
        <v>40</v>
      </c>
    </row>
    <row r="158" spans="1:6" ht="12" hidden="1">
      <c r="A158" s="7" t="str">
        <f>IF(C157&gt;0,"","Hide")</f>
        <v>Hide</v>
      </c>
      <c r="B158" s="30" t="s">
        <v>72</v>
      </c>
      <c r="C158" s="16"/>
      <c r="D158" s="31" t="s">
        <v>65</v>
      </c>
      <c r="E158" s="16"/>
      <c r="F158" s="32"/>
    </row>
    <row r="159" spans="1:6" ht="12.75" customHeight="1" hidden="1">
      <c r="A159" s="7" t="str">
        <f aca="true" t="shared" si="10" ref="A159:A168">IF(C159&gt;0,"","Hide")</f>
        <v>Hide</v>
      </c>
      <c r="B159" s="14" t="s">
        <v>35</v>
      </c>
      <c r="C159" s="15"/>
      <c r="D159" s="15" t="s">
        <v>63</v>
      </c>
      <c r="E159" s="33"/>
      <c r="F159" s="34"/>
    </row>
    <row r="160" spans="1:6" ht="12" hidden="1">
      <c r="A160" s="7" t="str">
        <f t="shared" si="10"/>
        <v>Hide</v>
      </c>
      <c r="B160" s="14" t="s">
        <v>36</v>
      </c>
      <c r="C160" s="15"/>
      <c r="D160" s="15" t="s">
        <v>63</v>
      </c>
      <c r="E160" s="33"/>
      <c r="F160" s="28" t="s">
        <v>68</v>
      </c>
    </row>
    <row r="161" spans="1:6" ht="12" hidden="1">
      <c r="A161" s="7" t="str">
        <f t="shared" si="10"/>
        <v>Hide</v>
      </c>
      <c r="B161" s="14" t="s">
        <v>37</v>
      </c>
      <c r="C161" s="15"/>
      <c r="D161" s="15" t="s">
        <v>63</v>
      </c>
      <c r="E161" s="33"/>
      <c r="F161" s="35"/>
    </row>
    <row r="162" spans="1:6" ht="12.75" customHeight="1" hidden="1">
      <c r="A162" s="7" t="str">
        <f t="shared" si="10"/>
        <v>Hide</v>
      </c>
      <c r="B162" s="14" t="s">
        <v>38</v>
      </c>
      <c r="C162" s="15"/>
      <c r="D162" s="15" t="s">
        <v>63</v>
      </c>
      <c r="E162" s="33"/>
      <c r="F162" s="28" t="s">
        <v>70</v>
      </c>
    </row>
    <row r="163" spans="1:6" ht="12" hidden="1">
      <c r="A163" s="7" t="str">
        <f t="shared" si="10"/>
        <v>Hide</v>
      </c>
      <c r="B163" s="14" t="s">
        <v>39</v>
      </c>
      <c r="C163" s="15"/>
      <c r="D163" s="15" t="s">
        <v>63</v>
      </c>
      <c r="E163" s="33"/>
      <c r="F163" s="28" t="s">
        <v>71</v>
      </c>
    </row>
    <row r="164" spans="1:6" ht="12" hidden="1">
      <c r="A164" s="7" t="str">
        <f t="shared" si="10"/>
        <v>Hide</v>
      </c>
      <c r="B164" s="14" t="s">
        <v>58</v>
      </c>
      <c r="C164" s="15"/>
      <c r="D164" s="15" t="s">
        <v>63</v>
      </c>
      <c r="E164" s="33"/>
      <c r="F164" s="35"/>
    </row>
    <row r="165" spans="1:6" ht="12" hidden="1">
      <c r="A165" s="7" t="str">
        <f t="shared" si="10"/>
        <v>Hide</v>
      </c>
      <c r="B165" s="14" t="s">
        <v>59</v>
      </c>
      <c r="C165" s="15"/>
      <c r="D165" s="15" t="s">
        <v>63</v>
      </c>
      <c r="E165" s="33"/>
      <c r="F165" s="28" t="s">
        <v>69</v>
      </c>
    </row>
    <row r="166" spans="1:6" ht="12" hidden="1">
      <c r="A166" s="7" t="str">
        <f t="shared" si="10"/>
        <v>Hide</v>
      </c>
      <c r="B166" s="14" t="s">
        <v>60</v>
      </c>
      <c r="C166" s="15"/>
      <c r="D166" s="15" t="s">
        <v>63</v>
      </c>
      <c r="E166" s="33"/>
      <c r="F166" s="35"/>
    </row>
    <row r="167" spans="1:6" ht="12" hidden="1">
      <c r="A167" s="7" t="str">
        <f t="shared" si="10"/>
        <v>Hide</v>
      </c>
      <c r="B167" s="14" t="s">
        <v>61</v>
      </c>
      <c r="C167" s="15"/>
      <c r="D167" s="15" t="s">
        <v>63</v>
      </c>
      <c r="E167" s="33"/>
      <c r="F167" s="28" t="s">
        <v>67</v>
      </c>
    </row>
    <row r="168" spans="1:6" ht="12" hidden="1">
      <c r="A168" s="7" t="str">
        <f t="shared" si="10"/>
        <v>Hide</v>
      </c>
      <c r="B168" s="14" t="s">
        <v>62</v>
      </c>
      <c r="C168" s="15"/>
      <c r="D168" s="15" t="s">
        <v>63</v>
      </c>
      <c r="E168" s="33"/>
      <c r="F168" s="29"/>
    </row>
    <row r="169" spans="1:7" ht="12" hidden="1">
      <c r="A169" s="7" t="str">
        <f>IF(C157&gt;0,"","Hide")</f>
        <v>Hide</v>
      </c>
      <c r="B169" s="8"/>
      <c r="C169" s="9"/>
      <c r="D169" s="9"/>
      <c r="E169" s="9"/>
      <c r="F169" s="37"/>
      <c r="G169" s="9"/>
    </row>
    <row r="170" spans="1:6" ht="12">
      <c r="A170" s="7"/>
      <c r="B170" s="8"/>
      <c r="C170" s="9"/>
      <c r="D170" s="9"/>
      <c r="E170" s="9"/>
      <c r="F170" s="36"/>
    </row>
    <row r="171" spans="1:6" ht="31.5" customHeight="1">
      <c r="A171" s="7"/>
      <c r="B171" s="71"/>
      <c r="C171" s="71"/>
      <c r="D171" s="71"/>
      <c r="E171" s="22"/>
      <c r="F171" s="25" t="s">
        <v>66</v>
      </c>
    </row>
    <row r="172" spans="1:6" ht="12">
      <c r="A172" s="7"/>
      <c r="B172" s="8"/>
      <c r="C172" s="38" t="s">
        <v>82</v>
      </c>
      <c r="D172" s="9"/>
      <c r="E172" s="9"/>
      <c r="F172" s="9"/>
    </row>
    <row r="173" spans="1:6" ht="12">
      <c r="A173" s="7"/>
      <c r="B173" s="8"/>
      <c r="C173" s="50"/>
      <c r="D173" s="9"/>
      <c r="E173" s="9"/>
      <c r="F173" s="9"/>
    </row>
    <row r="174" spans="1:6" ht="12">
      <c r="A174" s="70" t="str">
        <f>B2</f>
        <v>KMEA Automated Recap Sheet - Standard/Prelims Format - Version 2.1, Build 2011.09.05</v>
      </c>
      <c r="B174" s="70"/>
      <c r="C174" s="70"/>
      <c r="D174" s="70"/>
      <c r="E174" s="70"/>
      <c r="F174" s="70"/>
    </row>
    <row r="175" spans="1:6" ht="12">
      <c r="A175" s="83" t="s">
        <v>83</v>
      </c>
      <c r="B175" s="83"/>
      <c r="C175" s="83"/>
      <c r="D175" s="83"/>
      <c r="E175" s="83"/>
      <c r="F175" s="83"/>
    </row>
    <row r="176" ht="12" hidden="1">
      <c r="D176" s="9" t="s">
        <v>63</v>
      </c>
    </row>
    <row r="177" ht="12" hidden="1">
      <c r="D177" s="9" t="s">
        <v>64</v>
      </c>
    </row>
    <row r="178" ht="12" hidden="1">
      <c r="D178" s="9" t="s">
        <v>54</v>
      </c>
    </row>
  </sheetData>
  <sheetProtection password="8CEB" sheet="1" objects="1" scenarios="1" formatRows="0" selectLockedCells="1"/>
  <mergeCells count="38">
    <mergeCell ref="C129:D129"/>
    <mergeCell ref="C143:D143"/>
    <mergeCell ref="A1:F1"/>
    <mergeCell ref="A174:F174"/>
    <mergeCell ref="A175:F175"/>
    <mergeCell ref="C157:D157"/>
    <mergeCell ref="B171:D171"/>
    <mergeCell ref="C31:D31"/>
    <mergeCell ref="C45:D45"/>
    <mergeCell ref="C59:D59"/>
    <mergeCell ref="B2:F2"/>
    <mergeCell ref="B3:F3"/>
    <mergeCell ref="C5:D5"/>
    <mergeCell ref="C12:D12"/>
    <mergeCell ref="C101:D101"/>
    <mergeCell ref="C115:D115"/>
    <mergeCell ref="C73:D73"/>
    <mergeCell ref="C87:D87"/>
    <mergeCell ref="B25:F25"/>
    <mergeCell ref="B26:F26"/>
    <mergeCell ref="B28:F28"/>
    <mergeCell ref="C6:D6"/>
    <mergeCell ref="C7:D7"/>
    <mergeCell ref="B22:F22"/>
    <mergeCell ref="C8:D8"/>
    <mergeCell ref="C9:D9"/>
    <mergeCell ref="C10:D10"/>
    <mergeCell ref="C19:D19"/>
    <mergeCell ref="B23:F23"/>
    <mergeCell ref="C13:D13"/>
    <mergeCell ref="F13:F18"/>
    <mergeCell ref="F19:F20"/>
    <mergeCell ref="C14:D14"/>
    <mergeCell ref="C15:D15"/>
    <mergeCell ref="C16:D16"/>
    <mergeCell ref="C17:D17"/>
    <mergeCell ref="C18:D18"/>
    <mergeCell ref="C20:D20"/>
  </mergeCells>
  <dataValidations count="1">
    <dataValidation errorStyle="warning" type="list" allowBlank="1" showErrorMessage="1" errorTitle="Division Entry" error="Please select the appropriate Division: Competitive, Festival, or Comments Only." sqref="D33:D42 D145:D154 D117:D126 D89:D98 D61:D70 D47:D56 D75:D84 D103:D112 D131:D140 D159:D168">
      <formula1>Input!$D$176:$D$178</formula1>
    </dataValidation>
  </dataValidations>
  <hyperlinks>
    <hyperlink ref="C43" location="Input!C172" tooltip="When you have entered your final band, click here to move to the bottom of the sheet and hide unused Bands/Classes." display="I'm done. Skip to the bottom to hide unused bands."/>
    <hyperlink ref="C172" location="Input!C6" tooltip="Return to the top of the sheet." display="Return to top."/>
    <hyperlink ref="C57" location="Input!C172" tooltip="When you have entered your final band, click here to move to the bottom of the sheet and hide unused Bands/Classes." display="I'm done. Skip to the bottom to hide unused bands."/>
    <hyperlink ref="C71" location="Input!C172" tooltip="When you have entered your final band, click here to move to the bottom of the sheet and hide unused Bands/Classes." display="I'm done. Skip to the bottom to hide unused bands."/>
    <hyperlink ref="C85" location="Input!C172" tooltip="When you have entered your final band, click here to move to the bottom of the sheet and hide unused Bands/Classes." display="I'm done. Skip to the bottom to hide unused bands."/>
    <hyperlink ref="C99" location="Input!C172" tooltip="When you have entered your final band, click here to move to the bottom of the sheet and hide unused Bands/Classes." display="I'm done. Skip to the bottom to hide unused bands."/>
    <hyperlink ref="C113" location="Input!C172" tooltip="When you have entered your final band, click here to move to the bottom of the sheet and hide unused Bands/Classes." display="I'm done. Skip to the bottom to hide unused bands."/>
    <hyperlink ref="C127" location="Input!C172" tooltip="When you have entered your final band, click here to move to the bottom of the sheet and hide unused Bands/Classes." display="I'm done. Skip to the bottom to hide unused bands."/>
    <hyperlink ref="C141" location="Input!C172" tooltip="When you have entered your final band, click here to move to the bottom of the sheet and hide unused Bands/Classes." display="I'm done. Skip to the bottom to hide unused bands."/>
    <hyperlink ref="C155" location="Input!C172" tooltip="When you have entered your final band, click here to move to the bottom of the sheet and hide unused Bands/Classes." display="I'm done. Skip to the bottom to hide unused bands."/>
  </hyperlinks>
  <printOptions/>
  <pageMargins left="0.75" right="0.75" top="1" bottom="1" header="0.5" footer="0.5"/>
  <pageSetup horizontalDpi="600" verticalDpi="600" orientation="portrait"/>
  <legacy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DS823"/>
  <sheetViews>
    <sheetView showGridLines="0" tabSelected="1" zoomScale="115" zoomScaleNormal="115" workbookViewId="0" topLeftCell="B87">
      <selection activeCell="AC347" sqref="AC347:AC348"/>
    </sheetView>
  </sheetViews>
  <sheetFormatPr defaultColWidth="9.140625" defaultRowHeight="12.75"/>
  <cols>
    <col min="1" max="1" width="8.421875" style="5" customWidth="1"/>
    <col min="2" max="2" width="23.421875" style="6" customWidth="1"/>
    <col min="3" max="3" width="6.421875" style="5" customWidth="1"/>
    <col min="4" max="4" width="4.28125" style="5" customWidth="1"/>
    <col min="5" max="5" width="6.421875" style="5" customWidth="1"/>
    <col min="6" max="6" width="4.28125" style="5" customWidth="1"/>
    <col min="7" max="7" width="6.421875" style="5" customWidth="1"/>
    <col min="8" max="8" width="4.28125" style="5" customWidth="1"/>
    <col min="9" max="9" width="6.421875" style="5" customWidth="1"/>
    <col min="10" max="10" width="4.28125" style="5" customWidth="1"/>
    <col min="11" max="11" width="6.421875" style="5" customWidth="1"/>
    <col min="12" max="12" width="4.28125" style="5" customWidth="1"/>
    <col min="13" max="13" width="6.421875" style="5" customWidth="1"/>
    <col min="14" max="14" width="4.28125" style="5" customWidth="1"/>
    <col min="15" max="15" width="6.421875" style="5" customWidth="1"/>
    <col min="16" max="16" width="8.421875" style="5" customWidth="1"/>
    <col min="17" max="17" width="12.8515625" style="5" hidden="1" customWidth="1"/>
    <col min="18" max="22" width="6.421875" style="5" hidden="1" customWidth="1"/>
    <col min="23" max="23" width="14.00390625" style="5" hidden="1" customWidth="1"/>
    <col min="24" max="24" width="7.140625" style="5" customWidth="1"/>
    <col min="25" max="25" width="6.421875" style="5" customWidth="1"/>
    <col min="26" max="26" width="23.421875" style="6" customWidth="1"/>
    <col min="27" max="30" width="6.421875" style="5" customWidth="1"/>
    <col min="31" max="16384" width="9.140625" style="5" customWidth="1"/>
  </cols>
  <sheetData>
    <row r="1" spans="1:30" s="1" customFormat="1" ht="18">
      <c r="A1" s="114" t="str">
        <f>IF(Input!C6&gt;0,PROPER(Input!C6),"Hide")</f>
        <v>38Th Festival Of Champions</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row>
    <row r="2" spans="1:30" s="2" customFormat="1" ht="16.5">
      <c r="A2" s="75" t="str">
        <f>IF(Input!C7&gt;0,PROPER(Input!C7)&amp;" - "&amp;PROPER(Input!C8)&amp;" - "&amp;PROPER(Input!C9)&amp;", KY","Hide")</f>
        <v>Murray State University - October 12, 2013 - Murray, KY</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row>
    <row r="3" spans="1:30" s="2" customFormat="1" ht="16.5">
      <c r="A3" s="75" t="str">
        <f>IF(Input!C10&gt;0,PROPER(Input!C10),"Hide")</f>
        <v>Prelims</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s="2" customFormat="1" ht="9" customHeight="1">
      <c r="A4" s="115"/>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row>
    <row r="5" spans="1:123" s="4" customFormat="1" ht="9" customHeight="1">
      <c r="A5" s="113" t="s">
        <v>15</v>
      </c>
      <c r="B5" s="109" t="s">
        <v>5</v>
      </c>
      <c r="C5" s="110" t="str">
        <f>IF(Input!$C$13&gt;0,PROPER(Input!$C$13),"")</f>
        <v>Marty Martone</v>
      </c>
      <c r="D5" s="110"/>
      <c r="E5" s="110" t="str">
        <f>IF(Input!$C$14&gt;0,PROPER(Input!$C$14),"")</f>
        <v>Jason Reinhart</v>
      </c>
      <c r="F5" s="110"/>
      <c r="G5" s="110" t="str">
        <f>IF(Input!$C$15&gt;0,PROPER(Input!$C$15),"")</f>
        <v>Terry Martinez</v>
      </c>
      <c r="H5" s="110"/>
      <c r="I5" s="110" t="str">
        <f>IF(Input!$C$16&gt;0,PROPER(Input!$C$16),"")</f>
        <v>Keith Baker</v>
      </c>
      <c r="J5" s="110"/>
      <c r="K5" s="110" t="str">
        <f>IF(Input!$C$17&gt;0,PROPER(Input!$C$17),"")</f>
        <v>Joann Hood</v>
      </c>
      <c r="L5" s="110"/>
      <c r="M5" s="110" t="str">
        <f>IF(Input!$C$18&gt;0,PROPER(Input!$C$18),"")</f>
        <v>Jeremy Thompson</v>
      </c>
      <c r="N5" s="110"/>
      <c r="O5" s="108" t="s">
        <v>2</v>
      </c>
      <c r="P5" s="109" t="s">
        <v>3</v>
      </c>
      <c r="Q5" s="109"/>
      <c r="R5" s="111" t="s">
        <v>7</v>
      </c>
      <c r="S5" s="111" t="s">
        <v>8</v>
      </c>
      <c r="T5" s="111" t="s">
        <v>9</v>
      </c>
      <c r="U5" s="111" t="s">
        <v>10</v>
      </c>
      <c r="V5" s="111" t="s">
        <v>11</v>
      </c>
      <c r="W5" s="111" t="s">
        <v>12</v>
      </c>
      <c r="X5" s="109" t="s">
        <v>4</v>
      </c>
      <c r="Y5" s="109" t="s">
        <v>6</v>
      </c>
      <c r="Z5" s="109" t="s">
        <v>5</v>
      </c>
      <c r="AA5" s="110" t="str">
        <f>IF(Input!$C$19&gt;0,PROPER(Input!$C$19),"")</f>
        <v>Jim Demas</v>
      </c>
      <c r="AB5" s="110"/>
      <c r="AC5" s="110" t="str">
        <f>IF(Input!$C$20&gt;0,PROPER(Input!$C$20),"")</f>
        <v>Mike Davis</v>
      </c>
      <c r="AD5" s="110"/>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row>
    <row r="6" spans="1:123" s="4" customFormat="1" ht="9" customHeight="1">
      <c r="A6" s="113"/>
      <c r="B6" s="109"/>
      <c r="C6" s="108" t="s">
        <v>41</v>
      </c>
      <c r="D6" s="109"/>
      <c r="E6" s="108" t="s">
        <v>42</v>
      </c>
      <c r="F6" s="109"/>
      <c r="G6" s="108" t="s">
        <v>0</v>
      </c>
      <c r="H6" s="109"/>
      <c r="I6" s="108" t="s">
        <v>43</v>
      </c>
      <c r="J6" s="109"/>
      <c r="K6" s="108" t="s">
        <v>44</v>
      </c>
      <c r="L6" s="109"/>
      <c r="M6" s="108" t="s">
        <v>1</v>
      </c>
      <c r="N6" s="109"/>
      <c r="O6" s="108"/>
      <c r="P6" s="109"/>
      <c r="Q6" s="109"/>
      <c r="R6" s="111"/>
      <c r="S6" s="111"/>
      <c r="T6" s="111"/>
      <c r="U6" s="111"/>
      <c r="V6" s="111"/>
      <c r="W6" s="111"/>
      <c r="X6" s="109"/>
      <c r="Y6" s="109"/>
      <c r="Z6" s="109"/>
      <c r="AA6" s="112" t="s">
        <v>14</v>
      </c>
      <c r="AB6" s="112"/>
      <c r="AC6" s="112" t="s">
        <v>13</v>
      </c>
      <c r="AD6" s="112"/>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row>
    <row r="7" spans="1:30" s="3" customFormat="1" ht="12" customHeight="1">
      <c r="A7" s="96" t="str">
        <f>IF(AND(Input!C$31&gt;0,Input!C33&gt;0,Input!D33="Competitive"),UPPER(Input!C$31),"Hide")</f>
        <v>A</v>
      </c>
      <c r="B7" s="87" t="str">
        <f>IF(Input!C$33&gt;0,UPPER(Input!C$33),"")</f>
        <v>CRITTENDEN COUNTY</v>
      </c>
      <c r="C7" s="107">
        <v>127</v>
      </c>
      <c r="D7" s="107"/>
      <c r="E7" s="107">
        <v>138</v>
      </c>
      <c r="F7" s="107"/>
      <c r="G7" s="107">
        <v>123</v>
      </c>
      <c r="H7" s="107"/>
      <c r="I7" s="107">
        <v>124</v>
      </c>
      <c r="J7" s="107"/>
      <c r="K7" s="107">
        <v>135</v>
      </c>
      <c r="L7" s="107"/>
      <c r="M7" s="107">
        <v>130</v>
      </c>
      <c r="N7" s="107"/>
      <c r="O7" s="107"/>
      <c r="P7" s="88">
        <f>(C7+E7+G7+M7)*0.1+(I7+K7)*0.05-O7</f>
        <v>64.75</v>
      </c>
      <c r="Q7" s="88">
        <f>SUM(INT(C7*100000),INT(E7*100000),INT(G7*100000),INT(I7*50000),INT(K7*50000),INT(M7*100000),-(O7*1000000))</f>
        <v>64750000</v>
      </c>
      <c r="R7" s="88">
        <f>IF(Q7&gt;0,(RANK(Q7,(Q$7,Q$15,Q$23,Q$31,Q$39,Q$47,Q$55,Q$63,Q$71,Q$79))),"")</f>
        <v>3</v>
      </c>
      <c r="S7" s="88">
        <f>C7+E7</f>
        <v>265</v>
      </c>
      <c r="T7" s="88">
        <f>IF(S7&gt;0,(RANK(S7,(S$7,S$15,S$23,S$31,S$39,S$47,S$55,S$63,S$71,S$79))),"")</f>
        <v>2</v>
      </c>
      <c r="U7" s="88">
        <f>I7+K7</f>
        <v>259</v>
      </c>
      <c r="V7" s="88">
        <f>IF(U7&gt;0,(RANK(U7,(U$7,U$15,U$23,U$31,U$39,U$47,U$55,U$63,U$71,U$79))),"")</f>
        <v>4</v>
      </c>
      <c r="W7" s="106">
        <f>IF((AND(Q7&gt;0,S7&gt;0,U7&gt;0)),1000000-(R7*10000+T7*100+V7),0)</f>
        <v>969796</v>
      </c>
      <c r="X7" s="89" t="str">
        <f>IF(P7&gt;=80,"I",IF(P7&gt;=60,"II",IF(P7&gt;=40,"III",IF(P7=0,"","IV"))))</f>
        <v>II</v>
      </c>
      <c r="Y7" s="88">
        <f>IF(W7&gt;0,(RANK(W7,(W$7,W$15,W$23,W$31,W$39,W$47,W$55,W$63,W$71,W$79))),"")</f>
        <v>3</v>
      </c>
      <c r="Z7" s="97" t="str">
        <f>IF(B7&gt;0,B7,"")</f>
        <v>CRITTENDEN COUNTY</v>
      </c>
      <c r="AA7" s="103">
        <v>139</v>
      </c>
      <c r="AB7" s="88">
        <f>IF(AA7&gt;0,(RANK(AA7,(AA$7,AA$15,AA$23,AA$31,AA$39,AA$47,AA$55,AA$63,AA$71,AA$79))),"")</f>
        <v>4</v>
      </c>
      <c r="AC7" s="103">
        <v>153</v>
      </c>
      <c r="AD7" s="88">
        <f>IF(AC7&gt;0,(RANK(AC7,(AC$7,AC$15,AC$23,AC$31,AC$39,AC$47,AC$55,AC$63,AC$71,AC$79))),"")</f>
        <v>2</v>
      </c>
    </row>
    <row r="8" spans="1:30" s="3" customFormat="1" ht="12" customHeight="1">
      <c r="A8" s="96"/>
      <c r="B8" s="87"/>
      <c r="C8" s="27">
        <f>IF(C7&gt;0,C7*0.1,"")</f>
        <v>12.700000000000001</v>
      </c>
      <c r="D8" s="26">
        <f>IF(C7&gt;0,(RANK(C7,(C$7,C$15,C$23,C$31,C$39,C$47,C$55,C$63,C$71,C$79))),"")</f>
        <v>2</v>
      </c>
      <c r="E8" s="27">
        <f>IF(E7&gt;0,E7*0.1,"")</f>
        <v>13.8</v>
      </c>
      <c r="F8" s="26">
        <f>IF(E7&gt;0,(RANK(E7,(E$7,E$15,E$23,E$31,E$39,E$47,E$55,E$63,E$71,E$79))),"")</f>
        <v>2</v>
      </c>
      <c r="G8" s="27">
        <f>IF(G7&gt;0,G7*0.1,"")</f>
        <v>12.3</v>
      </c>
      <c r="H8" s="26">
        <f>IF(G7&gt;0,(RANK(G7,(G$7,G$15,G$23,G$31,G$39,G$47,G$55,G$63,G$71,G$79))),"")</f>
        <v>2</v>
      </c>
      <c r="I8" s="27">
        <f>IF(I7&gt;0,I7*0.05,"")</f>
        <v>6.2</v>
      </c>
      <c r="J8" s="26">
        <f>IF(I7&gt;0,(RANK(I7,(I$7,I$15,I$23,I$31,I$39,I$47,I$55,I$63,I$71,I$79))),"")</f>
        <v>4</v>
      </c>
      <c r="K8" s="27">
        <f>IF(K7&gt;0,K7*0.05,"")</f>
        <v>6.75</v>
      </c>
      <c r="L8" s="26">
        <f>IF(K7&gt;0,(RANK(K7,(K$7,K$15,K$23,K$31,K$39,K$47,K$55,K$63,K$71,K$79))),"")</f>
        <v>2</v>
      </c>
      <c r="M8" s="27">
        <f>IF(M7&gt;0,M7*0.1,"")</f>
        <v>13</v>
      </c>
      <c r="N8" s="26">
        <f>IF(M7&gt;0,(RANK(M7,(M$7,M$15,M$23,M$31,M$39,M$47,M$55,M$63,M$71,M$79))),"")</f>
        <v>4</v>
      </c>
      <c r="O8" s="107"/>
      <c r="P8" s="88"/>
      <c r="Q8" s="88"/>
      <c r="R8" s="88"/>
      <c r="S8" s="88"/>
      <c r="T8" s="88"/>
      <c r="U8" s="88"/>
      <c r="V8" s="88"/>
      <c r="W8" s="106"/>
      <c r="X8" s="89"/>
      <c r="Y8" s="88"/>
      <c r="Z8" s="97"/>
      <c r="AA8" s="103"/>
      <c r="AB8" s="88"/>
      <c r="AC8" s="103"/>
      <c r="AD8" s="88"/>
    </row>
    <row r="9" spans="1:30" s="3" customFormat="1" ht="12" customHeight="1" hidden="1">
      <c r="A9" s="92" t="str">
        <f>IF(AND(Input!C$31&gt;0,Input!C33&gt;0,Input!D33="Festival"),UPPER(Input!C$31),"Hide")</f>
        <v>Hide</v>
      </c>
      <c r="B9" s="86" t="str">
        <f>IF(Input!C$33&gt;0,(UPPER(Input!C$33)&amp;" (Scores)"),"")</f>
        <v>CRITTENDEN COUNTY (Scores)</v>
      </c>
      <c r="C9" s="104"/>
      <c r="D9" s="104"/>
      <c r="E9" s="104"/>
      <c r="F9" s="104"/>
      <c r="G9" s="104"/>
      <c r="H9" s="104"/>
      <c r="I9" s="104"/>
      <c r="J9" s="104"/>
      <c r="K9" s="104"/>
      <c r="L9" s="104"/>
      <c r="M9" s="104"/>
      <c r="N9" s="104"/>
      <c r="O9" s="48"/>
      <c r="P9" s="49">
        <f>(C9+E9+G9+M9)*0.1+(I9+K9)*0.05-O9</f>
        <v>0</v>
      </c>
      <c r="Q9" s="90"/>
      <c r="R9" s="90"/>
      <c r="S9" s="90"/>
      <c r="T9" s="90"/>
      <c r="U9" s="90"/>
      <c r="V9" s="90"/>
      <c r="W9" s="90"/>
      <c r="X9" s="102"/>
      <c r="Y9" s="101"/>
      <c r="Z9" s="105" t="str">
        <f>IF(B9&gt;0,B9,"")</f>
        <v>CRITTENDEN COUNTY (Scores)</v>
      </c>
      <c r="AA9" s="100"/>
      <c r="AB9" s="101"/>
      <c r="AC9" s="100"/>
      <c r="AD9" s="101"/>
    </row>
    <row r="10" spans="1:30" s="3" customFormat="1" ht="12" customHeight="1" hidden="1">
      <c r="A10" s="93"/>
      <c r="B10" s="86"/>
      <c r="C10" s="90" t="s">
        <v>57</v>
      </c>
      <c r="D10" s="90"/>
      <c r="E10" s="90"/>
      <c r="F10" s="90"/>
      <c r="G10" s="90"/>
      <c r="H10" s="90"/>
      <c r="I10" s="90"/>
      <c r="J10" s="90"/>
      <c r="K10" s="90"/>
      <c r="L10" s="90"/>
      <c r="M10" s="90"/>
      <c r="N10" s="90"/>
      <c r="O10" s="90"/>
      <c r="P10" s="90"/>
      <c r="Q10" s="90"/>
      <c r="R10" s="90"/>
      <c r="S10" s="90"/>
      <c r="T10" s="90"/>
      <c r="U10" s="90"/>
      <c r="V10" s="90"/>
      <c r="W10" s="90"/>
      <c r="X10" s="102"/>
      <c r="Y10" s="101"/>
      <c r="Z10" s="105"/>
      <c r="AA10" s="100"/>
      <c r="AB10" s="101"/>
      <c r="AC10" s="100"/>
      <c r="AD10" s="101"/>
    </row>
    <row r="11" spans="1:30" s="3" customFormat="1" ht="12" customHeight="1" hidden="1">
      <c r="A11" s="94" t="str">
        <f>IF(AND(Input!C$31&gt;0,Input!C33&gt;0,Input!D33="Festival"),UPPER(Input!C$31),"Hide")</f>
        <v>Hide</v>
      </c>
      <c r="B11" s="87" t="str">
        <f>IF(Input!C$33&gt;0,UPPER(Input!C$33),"")</f>
        <v>CRITTENDEN COUNTY</v>
      </c>
      <c r="C11" s="99">
        <f>IF(C9&gt;=160,"I",IF(C9&gt;=120,"II",IF(C9&gt;=80,"III",IF(C9=0,"","IV"))))</f>
      </c>
      <c r="D11" s="99"/>
      <c r="E11" s="99">
        <f>IF(E9&gt;=160,"I",IF(E9&gt;=120,"II",IF(E9&gt;=80,"III",IF(E9=0,"","IV"))))</f>
      </c>
      <c r="F11" s="99"/>
      <c r="G11" s="99">
        <f>IF(G9&gt;=160,"I",IF(G9&gt;=120,"II",IF(G9&gt;=80,"III",IF(G9=0,"","IV"))))</f>
      </c>
      <c r="H11" s="99"/>
      <c r="I11" s="99">
        <f>IF(I9&gt;=160,"I",IF(I9&gt;=120,"II",IF(I9&gt;=80,"III",IF(I9=0,"","IV"))))</f>
      </c>
      <c r="J11" s="99"/>
      <c r="K11" s="99">
        <f>IF(K9&gt;=160,"I",IF(K9&gt;=120,"II",IF(K9&gt;=80,"III",IF(K9=0,"","IV"))))</f>
      </c>
      <c r="L11" s="99"/>
      <c r="M11" s="99">
        <f>IF(M9&gt;=160,"I",IF(M9&gt;=120,"II",IF(M9&gt;=80,"III",IF(M9=0,"","IV"))))</f>
      </c>
      <c r="N11" s="99"/>
      <c r="O11" s="97">
        <f>IF(O9&gt;0,"Penalty Applied","")</f>
      </c>
      <c r="P11" s="88" t="s">
        <v>55</v>
      </c>
      <c r="Q11" s="88"/>
      <c r="R11" s="88"/>
      <c r="S11" s="88"/>
      <c r="T11" s="88"/>
      <c r="U11" s="88"/>
      <c r="V11" s="88"/>
      <c r="W11" s="88"/>
      <c r="X11" s="89">
        <f>IF(P9&gt;=80,"I",IF(P9&gt;=60,"II",IF(P9&gt;=40,"III",IF(P9=0,"","IV"))))</f>
      </c>
      <c r="Y11" s="88" t="s">
        <v>55</v>
      </c>
      <c r="Z11" s="97" t="str">
        <f>IF(B11&gt;0,B11,"")</f>
        <v>CRITTENDEN COUNTY</v>
      </c>
      <c r="AA11" s="91" t="s">
        <v>55</v>
      </c>
      <c r="AB11" s="88" t="s">
        <v>55</v>
      </c>
      <c r="AC11" s="91" t="s">
        <v>55</v>
      </c>
      <c r="AD11" s="88" t="s">
        <v>55</v>
      </c>
    </row>
    <row r="12" spans="1:30" s="3" customFormat="1" ht="12" customHeight="1" hidden="1">
      <c r="A12" s="95"/>
      <c r="B12" s="87"/>
      <c r="C12" s="99"/>
      <c r="D12" s="99"/>
      <c r="E12" s="99"/>
      <c r="F12" s="99"/>
      <c r="G12" s="99"/>
      <c r="H12" s="99"/>
      <c r="I12" s="99"/>
      <c r="J12" s="99"/>
      <c r="K12" s="99"/>
      <c r="L12" s="99"/>
      <c r="M12" s="99"/>
      <c r="N12" s="99"/>
      <c r="O12" s="97"/>
      <c r="P12" s="88"/>
      <c r="Q12" s="88"/>
      <c r="R12" s="88"/>
      <c r="S12" s="88"/>
      <c r="T12" s="88"/>
      <c r="U12" s="88"/>
      <c r="V12" s="88"/>
      <c r="W12" s="88"/>
      <c r="X12" s="89"/>
      <c r="Y12" s="88"/>
      <c r="Z12" s="97"/>
      <c r="AA12" s="91"/>
      <c r="AB12" s="88"/>
      <c r="AC12" s="91"/>
      <c r="AD12" s="88"/>
    </row>
    <row r="13" spans="1:30" s="3" customFormat="1" ht="12" customHeight="1" hidden="1">
      <c r="A13" s="96" t="str">
        <f>IF(AND(Input!C$31&gt;0,Input!C33&gt;0,Input!D33="Comments Only"),UPPER(Input!C$31),"Hide")</f>
        <v>Hide</v>
      </c>
      <c r="B13" s="87" t="str">
        <f>IF(Input!C$33&gt;0,UPPER(Input!C$33),"")</f>
        <v>CRITTENDEN COUNTY</v>
      </c>
      <c r="C13" s="98" t="s">
        <v>54</v>
      </c>
      <c r="D13" s="98"/>
      <c r="E13" s="98" t="s">
        <v>54</v>
      </c>
      <c r="F13" s="98"/>
      <c r="G13" s="98" t="s">
        <v>54</v>
      </c>
      <c r="H13" s="98"/>
      <c r="I13" s="98" t="s">
        <v>54</v>
      </c>
      <c r="J13" s="98"/>
      <c r="K13" s="98" t="s">
        <v>54</v>
      </c>
      <c r="L13" s="98"/>
      <c r="M13" s="98" t="s">
        <v>54</v>
      </c>
      <c r="N13" s="98"/>
      <c r="O13" s="88" t="s">
        <v>55</v>
      </c>
      <c r="P13" s="88" t="s">
        <v>55</v>
      </c>
      <c r="Q13" s="88"/>
      <c r="R13" s="88"/>
      <c r="S13" s="88"/>
      <c r="T13" s="88"/>
      <c r="U13" s="88"/>
      <c r="V13" s="88"/>
      <c r="W13" s="88"/>
      <c r="X13" s="89" t="s">
        <v>55</v>
      </c>
      <c r="Y13" s="88" t="s">
        <v>55</v>
      </c>
      <c r="Z13" s="97" t="str">
        <f aca="true" t="shared" si="0" ref="Z13:Z75">IF(B13&gt;0,B13,"")</f>
        <v>CRITTENDEN COUNTY</v>
      </c>
      <c r="AA13" s="91" t="s">
        <v>56</v>
      </c>
      <c r="AB13" s="88" t="s">
        <v>55</v>
      </c>
      <c r="AC13" s="91" t="s">
        <v>56</v>
      </c>
      <c r="AD13" s="88" t="s">
        <v>55</v>
      </c>
    </row>
    <row r="14" spans="1:30" s="3" customFormat="1" ht="12" customHeight="1" hidden="1">
      <c r="A14" s="96"/>
      <c r="B14" s="87"/>
      <c r="C14" s="98"/>
      <c r="D14" s="98"/>
      <c r="E14" s="98"/>
      <c r="F14" s="98"/>
      <c r="G14" s="98"/>
      <c r="H14" s="98"/>
      <c r="I14" s="98"/>
      <c r="J14" s="98"/>
      <c r="K14" s="98"/>
      <c r="L14" s="98"/>
      <c r="M14" s="98"/>
      <c r="N14" s="98"/>
      <c r="O14" s="88"/>
      <c r="P14" s="88"/>
      <c r="Q14" s="88"/>
      <c r="R14" s="88"/>
      <c r="S14" s="88"/>
      <c r="T14" s="88"/>
      <c r="U14" s="88"/>
      <c r="V14" s="88"/>
      <c r="W14" s="88"/>
      <c r="X14" s="89"/>
      <c r="Y14" s="88"/>
      <c r="Z14" s="97"/>
      <c r="AA14" s="91"/>
      <c r="AB14" s="88"/>
      <c r="AC14" s="91"/>
      <c r="AD14" s="88"/>
    </row>
    <row r="15" spans="1:30" s="3" customFormat="1" ht="12" customHeight="1">
      <c r="A15" s="96" t="str">
        <f>IF(AND(Input!C$31&gt;0,Input!C34&gt;0,Input!D34="Competitive"),UPPER(Input!C$31),"Hide")</f>
        <v>A</v>
      </c>
      <c r="B15" s="87" t="str">
        <f>IF(Input!C$34&gt;0,UPPER(Input!C$34),"")</f>
        <v>MURRAY</v>
      </c>
      <c r="C15" s="107">
        <v>159</v>
      </c>
      <c r="D15" s="107"/>
      <c r="E15" s="107">
        <v>154</v>
      </c>
      <c r="F15" s="107"/>
      <c r="G15" s="107">
        <v>165</v>
      </c>
      <c r="H15" s="107"/>
      <c r="I15" s="107">
        <v>153</v>
      </c>
      <c r="J15" s="107"/>
      <c r="K15" s="107">
        <v>165</v>
      </c>
      <c r="L15" s="107"/>
      <c r="M15" s="107">
        <v>159</v>
      </c>
      <c r="N15" s="107"/>
      <c r="O15" s="107"/>
      <c r="P15" s="88">
        <f>(C15+E15+G15+M15)*0.1+(I15+K15)*0.05-O15</f>
        <v>79.60000000000001</v>
      </c>
      <c r="Q15" s="88">
        <f>SUM(INT(C15*100000),INT(E15*100000),INT(G15*100000),INT(I15*50000),INT(K15*50000),INT(M15*100000),-(O15*1000000))</f>
        <v>79600000</v>
      </c>
      <c r="R15" s="88">
        <f>IF(Q15&gt;0,(RANK(Q15,(Q$7,Q$15,Q$23,Q$31,Q$39,Q$47,Q$55,Q$63,Q$71,Q$79))),"")</f>
        <v>1</v>
      </c>
      <c r="S15" s="88">
        <f>C15+E15</f>
        <v>313</v>
      </c>
      <c r="T15" s="88">
        <f>IF(S15&gt;0,(RANK(S15,(S$7,S$15,S$23,S$31,S$39,S$47,S$55,S$63,S$71,S$79))),"")</f>
        <v>1</v>
      </c>
      <c r="U15" s="88">
        <f>I15+K15</f>
        <v>318</v>
      </c>
      <c r="V15" s="88">
        <f>IF(U15&gt;0,(RANK(U15,(U$7,U$15,U$23,U$31,U$39,U$47,U$55,U$63,U$71,U$79))),"")</f>
        <v>1</v>
      </c>
      <c r="W15" s="106">
        <f>IF((AND(Q15&gt;0,S15&gt;0,U15&gt;0)),1000000-(R15*10000+T15*100+V15),0)</f>
        <v>989899</v>
      </c>
      <c r="X15" s="89" t="str">
        <f>IF(P15&gt;=80,"I",IF(P15&gt;=60,"II",IF(P15&gt;=40,"III",IF(P15=0,"","IV"))))</f>
        <v>II</v>
      </c>
      <c r="Y15" s="88">
        <f>IF(W15&gt;0,(RANK(W15,(W$7,W$15,W$23,W$31,W$39,W$47,W$55,W$63,W$71,W$79))),"")</f>
        <v>1</v>
      </c>
      <c r="Z15" s="97" t="str">
        <f t="shared" si="0"/>
        <v>MURRAY</v>
      </c>
      <c r="AA15" s="103">
        <v>170</v>
      </c>
      <c r="AB15" s="88">
        <f>IF(AA15&gt;0,(RANK(AA15,(AA$7,AA$15,AA$23,AA$31,AA$39,AA$47,AA$55,AA$63,AA$71,AA$79))),"")</f>
        <v>1</v>
      </c>
      <c r="AC15" s="103">
        <v>161</v>
      </c>
      <c r="AD15" s="88">
        <f>IF(AC15&gt;0,(RANK(AC15,(AC$7,AC$15,AC$23,AC$31,AC$39,AC$47,AC$55,AC$63,AC$71,AC$79))),"")</f>
        <v>1</v>
      </c>
    </row>
    <row r="16" spans="1:30" s="3" customFormat="1" ht="12" customHeight="1">
      <c r="A16" s="96"/>
      <c r="B16" s="87"/>
      <c r="C16" s="27">
        <f>IF(C15&gt;0,C15*0.1,"")</f>
        <v>15.9</v>
      </c>
      <c r="D16" s="26">
        <f>IF(C15&gt;0,(RANK(C15,(C$7,C$15,C$23,C$31,C$39,C$47,C$55,C$63,C$71,C$79))),"")</f>
        <v>1</v>
      </c>
      <c r="E16" s="27">
        <f>IF(E15&gt;0,E15*0.1,"")</f>
        <v>15.4</v>
      </c>
      <c r="F16" s="26">
        <f>IF(E15&gt;0,(RANK(E15,(E$7,E$15,E$23,E$31,E$39,E$47,E$55,E$63,E$71,E$79))),"")</f>
        <v>1</v>
      </c>
      <c r="G16" s="27">
        <f>IF(G15&gt;0,G15*0.1,"")</f>
        <v>16.5</v>
      </c>
      <c r="H16" s="26">
        <f>IF(G15&gt;0,(RANK(G15,(G$7,G$15,G$23,G$31,G$39,G$47,G$55,G$63,G$71,G$79))),"")</f>
        <v>1</v>
      </c>
      <c r="I16" s="27">
        <f>IF(I15&gt;0,I15*0.05,"")</f>
        <v>7.65</v>
      </c>
      <c r="J16" s="26">
        <f>IF(I15&gt;0,(RANK(I15,(I$7,I$15,I$23,I$31,I$39,I$47,I$55,I$63,I$71,I$79))),"")</f>
        <v>1</v>
      </c>
      <c r="K16" s="27">
        <f>IF(K15&gt;0,K15*0.05,"")</f>
        <v>8.25</v>
      </c>
      <c r="L16" s="26">
        <f>IF(K15&gt;0,(RANK(K15,(K$7,K$15,K$23,K$31,K$39,K$47,K$55,K$63,K$71,K$79))),"")</f>
        <v>1</v>
      </c>
      <c r="M16" s="27">
        <f>IF(M15&gt;0,M15*0.1,"")</f>
        <v>15.9</v>
      </c>
      <c r="N16" s="26">
        <f>IF(M15&gt;0,(RANK(M15,(M$7,M$15,M$23,M$31,M$39,M$47,M$55,M$63,M$71,M$79))),"")</f>
        <v>1</v>
      </c>
      <c r="O16" s="107"/>
      <c r="P16" s="88"/>
      <c r="Q16" s="88"/>
      <c r="R16" s="88"/>
      <c r="S16" s="88"/>
      <c r="T16" s="88"/>
      <c r="U16" s="88"/>
      <c r="V16" s="88"/>
      <c r="W16" s="106"/>
      <c r="X16" s="89"/>
      <c r="Y16" s="88"/>
      <c r="Z16" s="97"/>
      <c r="AA16" s="103"/>
      <c r="AB16" s="88"/>
      <c r="AC16" s="103"/>
      <c r="AD16" s="88"/>
    </row>
    <row r="17" spans="1:30" s="3" customFormat="1" ht="12" customHeight="1" hidden="1">
      <c r="A17" s="92" t="str">
        <f>IF(AND(Input!C$31&gt;0,Input!C34&gt;0,Input!D34="Festival"),UPPER(Input!C$31),"Hide")</f>
        <v>Hide</v>
      </c>
      <c r="B17" s="86" t="str">
        <f>IF(Input!C$34&gt;0,(UPPER(Input!C$34)&amp;" (Scores)"),"")</f>
        <v>MURRAY (Scores)</v>
      </c>
      <c r="C17" s="104"/>
      <c r="D17" s="104"/>
      <c r="E17" s="104"/>
      <c r="F17" s="104"/>
      <c r="G17" s="104"/>
      <c r="H17" s="104"/>
      <c r="I17" s="104"/>
      <c r="J17" s="104"/>
      <c r="K17" s="104"/>
      <c r="L17" s="104"/>
      <c r="M17" s="104"/>
      <c r="N17" s="104"/>
      <c r="O17" s="48"/>
      <c r="P17" s="49">
        <f>(C17+E17+G17+M17)*0.1+(I17+K17)*0.05-O17</f>
        <v>0</v>
      </c>
      <c r="Q17" s="90"/>
      <c r="R17" s="90"/>
      <c r="S17" s="90"/>
      <c r="T17" s="90"/>
      <c r="U17" s="90"/>
      <c r="V17" s="90"/>
      <c r="W17" s="90"/>
      <c r="X17" s="102"/>
      <c r="Y17" s="101"/>
      <c r="Z17" s="105" t="str">
        <f t="shared" si="0"/>
        <v>MURRAY (Scores)</v>
      </c>
      <c r="AA17" s="100"/>
      <c r="AB17" s="101"/>
      <c r="AC17" s="100"/>
      <c r="AD17" s="101"/>
    </row>
    <row r="18" spans="1:30" s="3" customFormat="1" ht="12" customHeight="1" hidden="1">
      <c r="A18" s="93"/>
      <c r="B18" s="86"/>
      <c r="C18" s="90" t="s">
        <v>57</v>
      </c>
      <c r="D18" s="90"/>
      <c r="E18" s="90"/>
      <c r="F18" s="90"/>
      <c r="G18" s="90"/>
      <c r="H18" s="90"/>
      <c r="I18" s="90"/>
      <c r="J18" s="90"/>
      <c r="K18" s="90"/>
      <c r="L18" s="90"/>
      <c r="M18" s="90"/>
      <c r="N18" s="90"/>
      <c r="O18" s="90"/>
      <c r="P18" s="90"/>
      <c r="Q18" s="90"/>
      <c r="R18" s="90"/>
      <c r="S18" s="90"/>
      <c r="T18" s="90"/>
      <c r="U18" s="90"/>
      <c r="V18" s="90"/>
      <c r="W18" s="90"/>
      <c r="X18" s="102"/>
      <c r="Y18" s="101"/>
      <c r="Z18" s="105"/>
      <c r="AA18" s="100"/>
      <c r="AB18" s="101"/>
      <c r="AC18" s="100"/>
      <c r="AD18" s="101"/>
    </row>
    <row r="19" spans="1:30" s="3" customFormat="1" ht="12" customHeight="1" hidden="1">
      <c r="A19" s="94" t="str">
        <f>IF(AND(Input!C$31&gt;0,Input!C34&gt;0,Input!D34="Festival"),UPPER(Input!C$31),"Hide")</f>
        <v>Hide</v>
      </c>
      <c r="B19" s="87" t="str">
        <f>IF(Input!C$34&gt;0,UPPER(Input!C$34),"")</f>
        <v>MURRAY</v>
      </c>
      <c r="C19" s="99">
        <f>IF(C17&gt;=160,"I",IF(C17&gt;=120,"II",IF(C17&gt;=80,"III",IF(C17=0,"","IV"))))</f>
      </c>
      <c r="D19" s="99"/>
      <c r="E19" s="99">
        <f>IF(E17&gt;=160,"I",IF(E17&gt;=120,"II",IF(E17&gt;=80,"III",IF(E17=0,"","IV"))))</f>
      </c>
      <c r="F19" s="99"/>
      <c r="G19" s="99">
        <f>IF(G17&gt;=160,"I",IF(G17&gt;=120,"II",IF(G17&gt;=80,"III",IF(G17=0,"","IV"))))</f>
      </c>
      <c r="H19" s="99"/>
      <c r="I19" s="99">
        <f>IF(I17&gt;=160,"I",IF(I17&gt;=120,"II",IF(I17&gt;=80,"III",IF(I17=0,"","IV"))))</f>
      </c>
      <c r="J19" s="99"/>
      <c r="K19" s="99">
        <f>IF(K17&gt;=160,"I",IF(K17&gt;=120,"II",IF(K17&gt;=80,"III",IF(K17=0,"","IV"))))</f>
      </c>
      <c r="L19" s="99"/>
      <c r="M19" s="99">
        <f>IF(M17&gt;=160,"I",IF(M17&gt;=120,"II",IF(M17&gt;=80,"III",IF(M17=0,"","IV"))))</f>
      </c>
      <c r="N19" s="99"/>
      <c r="O19" s="97">
        <f>IF(O17&gt;0,"Penalty Applied","")</f>
      </c>
      <c r="P19" s="88" t="s">
        <v>55</v>
      </c>
      <c r="Q19" s="88"/>
      <c r="R19" s="88"/>
      <c r="S19" s="88"/>
      <c r="T19" s="88"/>
      <c r="U19" s="88"/>
      <c r="V19" s="88"/>
      <c r="W19" s="88"/>
      <c r="X19" s="89">
        <f>IF(P17&gt;=80,"I",IF(P17&gt;=60,"II",IF(P17&gt;=40,"III",IF(P17=0,"","IV"))))</f>
      </c>
      <c r="Y19" s="88" t="s">
        <v>55</v>
      </c>
      <c r="Z19" s="97" t="str">
        <f t="shared" si="0"/>
        <v>MURRAY</v>
      </c>
      <c r="AA19" s="91" t="s">
        <v>55</v>
      </c>
      <c r="AB19" s="88" t="s">
        <v>55</v>
      </c>
      <c r="AC19" s="91" t="s">
        <v>55</v>
      </c>
      <c r="AD19" s="88" t="s">
        <v>55</v>
      </c>
    </row>
    <row r="20" spans="1:30" s="3" customFormat="1" ht="12" customHeight="1" hidden="1">
      <c r="A20" s="95"/>
      <c r="B20" s="87"/>
      <c r="C20" s="99"/>
      <c r="D20" s="99"/>
      <c r="E20" s="99"/>
      <c r="F20" s="99"/>
      <c r="G20" s="99"/>
      <c r="H20" s="99"/>
      <c r="I20" s="99"/>
      <c r="J20" s="99"/>
      <c r="K20" s="99"/>
      <c r="L20" s="99"/>
      <c r="M20" s="99"/>
      <c r="N20" s="99"/>
      <c r="O20" s="97"/>
      <c r="P20" s="88"/>
      <c r="Q20" s="88"/>
      <c r="R20" s="88"/>
      <c r="S20" s="88"/>
      <c r="T20" s="88"/>
      <c r="U20" s="88"/>
      <c r="V20" s="88"/>
      <c r="W20" s="88"/>
      <c r="X20" s="89"/>
      <c r="Y20" s="88"/>
      <c r="Z20" s="97"/>
      <c r="AA20" s="91"/>
      <c r="AB20" s="88"/>
      <c r="AC20" s="91"/>
      <c r="AD20" s="88"/>
    </row>
    <row r="21" spans="1:30" s="3" customFormat="1" ht="12" customHeight="1" hidden="1">
      <c r="A21" s="96" t="str">
        <f>IF(AND(Input!C$31&gt;0,Input!C34&gt;0,Input!D34="Comments Only"),UPPER(Input!C$31),"Hide")</f>
        <v>Hide</v>
      </c>
      <c r="B21" s="87" t="str">
        <f>IF(Input!C$34&gt;0,UPPER(Input!C$34),"")</f>
        <v>MURRAY</v>
      </c>
      <c r="C21" s="98" t="s">
        <v>54</v>
      </c>
      <c r="D21" s="98"/>
      <c r="E21" s="98" t="s">
        <v>54</v>
      </c>
      <c r="F21" s="98"/>
      <c r="G21" s="98" t="s">
        <v>54</v>
      </c>
      <c r="H21" s="98"/>
      <c r="I21" s="98" t="s">
        <v>54</v>
      </c>
      <c r="J21" s="98"/>
      <c r="K21" s="98" t="s">
        <v>54</v>
      </c>
      <c r="L21" s="98"/>
      <c r="M21" s="98" t="s">
        <v>54</v>
      </c>
      <c r="N21" s="98"/>
      <c r="O21" s="88" t="s">
        <v>55</v>
      </c>
      <c r="P21" s="88" t="s">
        <v>55</v>
      </c>
      <c r="Q21" s="88"/>
      <c r="R21" s="88"/>
      <c r="S21" s="88"/>
      <c r="T21" s="88"/>
      <c r="U21" s="88"/>
      <c r="V21" s="88"/>
      <c r="W21" s="88"/>
      <c r="X21" s="89" t="s">
        <v>55</v>
      </c>
      <c r="Y21" s="88" t="s">
        <v>55</v>
      </c>
      <c r="Z21" s="97" t="str">
        <f t="shared" si="0"/>
        <v>MURRAY</v>
      </c>
      <c r="AA21" s="91" t="s">
        <v>56</v>
      </c>
      <c r="AB21" s="88" t="s">
        <v>55</v>
      </c>
      <c r="AC21" s="91" t="s">
        <v>56</v>
      </c>
      <c r="AD21" s="88" t="s">
        <v>55</v>
      </c>
    </row>
    <row r="22" spans="1:30" s="3" customFormat="1" ht="12" customHeight="1" hidden="1">
      <c r="A22" s="96"/>
      <c r="B22" s="87"/>
      <c r="C22" s="98"/>
      <c r="D22" s="98"/>
      <c r="E22" s="98"/>
      <c r="F22" s="98"/>
      <c r="G22" s="98"/>
      <c r="H22" s="98"/>
      <c r="I22" s="98"/>
      <c r="J22" s="98"/>
      <c r="K22" s="98"/>
      <c r="L22" s="98"/>
      <c r="M22" s="98"/>
      <c r="N22" s="98"/>
      <c r="O22" s="88"/>
      <c r="P22" s="88"/>
      <c r="Q22" s="88"/>
      <c r="R22" s="88"/>
      <c r="S22" s="88"/>
      <c r="T22" s="88"/>
      <c r="U22" s="88"/>
      <c r="V22" s="88"/>
      <c r="W22" s="88"/>
      <c r="X22" s="89"/>
      <c r="Y22" s="88"/>
      <c r="Z22" s="97"/>
      <c r="AA22" s="91"/>
      <c r="AB22" s="88"/>
      <c r="AC22" s="91"/>
      <c r="AD22" s="88"/>
    </row>
    <row r="23" spans="1:30" s="3" customFormat="1" ht="12" customHeight="1">
      <c r="A23" s="96" t="str">
        <f>IF(AND(Input!C$31&gt;0,Input!C35&gt;0,Input!D35="Competitive"),UPPER(Input!C$31),"Hide")</f>
        <v>A</v>
      </c>
      <c r="B23" s="87" t="str">
        <f>IF(Input!C$35&gt;0,UPPER(Input!C$35),"")</f>
        <v>MAYFIELD</v>
      </c>
      <c r="C23" s="107">
        <v>124</v>
      </c>
      <c r="D23" s="107"/>
      <c r="E23" s="107">
        <v>123</v>
      </c>
      <c r="F23" s="107"/>
      <c r="G23" s="107">
        <v>118</v>
      </c>
      <c r="H23" s="107"/>
      <c r="I23" s="107">
        <v>129</v>
      </c>
      <c r="J23" s="107"/>
      <c r="K23" s="107">
        <v>131</v>
      </c>
      <c r="L23" s="107"/>
      <c r="M23" s="107">
        <v>138</v>
      </c>
      <c r="N23" s="107"/>
      <c r="O23" s="107"/>
      <c r="P23" s="88">
        <f>(C23+E23+G23+M23)*0.1+(I23+K23)*0.05-O23</f>
        <v>63.300000000000004</v>
      </c>
      <c r="Q23" s="88">
        <f>SUM(INT(C23*100000),INT(E23*100000),INT(G23*100000),INT(I23*50000),INT(K23*50000),INT(M23*100000),-(O23*1000000))</f>
        <v>63300000</v>
      </c>
      <c r="R23" s="88">
        <f>IF(Q23&gt;0,(RANK(Q23,(Q$7,Q$15,Q$23,Q$31,Q$39,Q$47,Q$55,Q$63,Q$71,Q$79))),"")</f>
        <v>4</v>
      </c>
      <c r="S23" s="88">
        <f>C23+E23</f>
        <v>247</v>
      </c>
      <c r="T23" s="88">
        <f>IF(S23&gt;0,(RANK(S23,(S$7,S$15,S$23,S$31,S$39,S$47,S$55,S$63,S$71,S$79))),"")</f>
        <v>4</v>
      </c>
      <c r="U23" s="88">
        <f>I23+K23</f>
        <v>260</v>
      </c>
      <c r="V23" s="88">
        <f>IF(U23&gt;0,(RANK(U23,(U$7,U$15,U$23,U$31,U$39,U$47,U$55,U$63,U$71,U$79))),"")</f>
        <v>3</v>
      </c>
      <c r="W23" s="106">
        <f>IF((AND(Q23&gt;0,S23&gt;0,U23&gt;0)),1000000-(R23*10000+T23*100+V23),0)</f>
        <v>959597</v>
      </c>
      <c r="X23" s="89" t="str">
        <f>IF(P23&gt;=80,"I",IF(P23&gt;=60,"II",IF(P23&gt;=40,"III",IF(P23=0,"","IV"))))</f>
        <v>II</v>
      </c>
      <c r="Y23" s="88">
        <f>IF(W23&gt;0,(RANK(W23,(W$7,W$15,W$23,W$31,W$39,W$47,W$55,W$63,W$71,W$79))),"")</f>
        <v>4</v>
      </c>
      <c r="Z23" s="97" t="str">
        <f t="shared" si="0"/>
        <v>MAYFIELD</v>
      </c>
      <c r="AA23" s="103">
        <v>147</v>
      </c>
      <c r="AB23" s="88">
        <f>IF(AA23&gt;0,(RANK(AA23,(AA$7,AA$15,AA$23,AA$31,AA$39,AA$47,AA$55,AA$63,AA$71,AA$79))),"")</f>
        <v>3</v>
      </c>
      <c r="AC23" s="103">
        <v>141</v>
      </c>
      <c r="AD23" s="88">
        <f>IF(AC23&gt;0,(RANK(AC23,(AC$7,AC$15,AC$23,AC$31,AC$39,AC$47,AC$55,AC$63,AC$71,AC$79))),"")</f>
        <v>3</v>
      </c>
    </row>
    <row r="24" spans="1:30" s="3" customFormat="1" ht="12" customHeight="1">
      <c r="A24" s="96"/>
      <c r="B24" s="87"/>
      <c r="C24" s="27">
        <f>IF(C23&gt;0,C23*0.1,"")</f>
        <v>12.4</v>
      </c>
      <c r="D24" s="26">
        <f>IF(C23&gt;0,(RANK(C23,(C$7,C$15,C$23,C$31,C$39,C$47,C$55,C$63,C$71,C$79))),"")</f>
        <v>3</v>
      </c>
      <c r="E24" s="27">
        <f>IF(E23&gt;0,E23*0.1,"")</f>
        <v>12.3</v>
      </c>
      <c r="F24" s="26">
        <f>IF(E23&gt;0,(RANK(E23,(E$7,E$15,E$23,E$31,E$39,E$47,E$55,E$63,E$71,E$79))),"")</f>
        <v>4</v>
      </c>
      <c r="G24" s="27">
        <f>IF(G23&gt;0,G23*0.1,"")</f>
        <v>11.8</v>
      </c>
      <c r="H24" s="26">
        <f>IF(G23&gt;0,(RANK(G23,(G$7,G$15,G$23,G$31,G$39,G$47,G$55,G$63,G$71,G$79))),"")</f>
        <v>4</v>
      </c>
      <c r="I24" s="27">
        <f>IF(I23&gt;0,I23*0.05,"")</f>
        <v>6.45</v>
      </c>
      <c r="J24" s="26">
        <f>IF(I23&gt;0,(RANK(I23,(I$7,I$15,I$23,I$31,I$39,I$47,I$55,I$63,I$71,I$79))),"")</f>
        <v>3</v>
      </c>
      <c r="K24" s="27">
        <f>IF(K23&gt;0,K23*0.05,"")</f>
        <v>6.550000000000001</v>
      </c>
      <c r="L24" s="26">
        <f>IF(K23&gt;0,(RANK(K23,(K$7,K$15,K$23,K$31,K$39,K$47,K$55,K$63,K$71,K$79))),"")</f>
        <v>4</v>
      </c>
      <c r="M24" s="27">
        <f>IF(M23&gt;0,M23*0.1,"")</f>
        <v>13.8</v>
      </c>
      <c r="N24" s="26">
        <f>IF(M23&gt;0,(RANK(M23,(M$7,M$15,M$23,M$31,M$39,M$47,M$55,M$63,M$71,M$79))),"")</f>
        <v>3</v>
      </c>
      <c r="O24" s="107"/>
      <c r="P24" s="88"/>
      <c r="Q24" s="88"/>
      <c r="R24" s="88"/>
      <c r="S24" s="88"/>
      <c r="T24" s="88"/>
      <c r="U24" s="88"/>
      <c r="V24" s="88"/>
      <c r="W24" s="106"/>
      <c r="X24" s="89"/>
      <c r="Y24" s="88"/>
      <c r="Z24" s="97"/>
      <c r="AA24" s="103"/>
      <c r="AB24" s="88"/>
      <c r="AC24" s="103"/>
      <c r="AD24" s="88"/>
    </row>
    <row r="25" spans="1:30" s="3" customFormat="1" ht="12" customHeight="1" hidden="1">
      <c r="A25" s="92" t="str">
        <f>IF(AND(Input!C$31&gt;0,Input!C35&gt;0,Input!D35="Festival"),UPPER(Input!C$31),"Hide")</f>
        <v>Hide</v>
      </c>
      <c r="B25" s="86" t="str">
        <f>IF(Input!C$35&gt;0,(UPPER(Input!C$35)&amp;" (Scores)"),"")</f>
        <v>MAYFIELD (Scores)</v>
      </c>
      <c r="C25" s="104"/>
      <c r="D25" s="104"/>
      <c r="E25" s="104"/>
      <c r="F25" s="104"/>
      <c r="G25" s="104"/>
      <c r="H25" s="104"/>
      <c r="I25" s="104"/>
      <c r="J25" s="104"/>
      <c r="K25" s="104"/>
      <c r="L25" s="104"/>
      <c r="M25" s="104"/>
      <c r="N25" s="104"/>
      <c r="O25" s="48"/>
      <c r="P25" s="49">
        <f>(C25+E25+G25+M25)*0.1+(I25+K25)*0.05-O25</f>
        <v>0</v>
      </c>
      <c r="Q25" s="90"/>
      <c r="R25" s="90"/>
      <c r="S25" s="90"/>
      <c r="T25" s="90"/>
      <c r="U25" s="90"/>
      <c r="V25" s="90"/>
      <c r="W25" s="90"/>
      <c r="X25" s="102"/>
      <c r="Y25" s="101"/>
      <c r="Z25" s="105" t="str">
        <f t="shared" si="0"/>
        <v>MAYFIELD (Scores)</v>
      </c>
      <c r="AA25" s="100"/>
      <c r="AB25" s="101"/>
      <c r="AC25" s="100"/>
      <c r="AD25" s="101"/>
    </row>
    <row r="26" spans="1:30" s="3" customFormat="1" ht="12" customHeight="1" hidden="1">
      <c r="A26" s="93"/>
      <c r="B26" s="86"/>
      <c r="C26" s="90" t="s">
        <v>57</v>
      </c>
      <c r="D26" s="90"/>
      <c r="E26" s="90"/>
      <c r="F26" s="90"/>
      <c r="G26" s="90"/>
      <c r="H26" s="90"/>
      <c r="I26" s="90"/>
      <c r="J26" s="90"/>
      <c r="K26" s="90"/>
      <c r="L26" s="90"/>
      <c r="M26" s="90"/>
      <c r="N26" s="90"/>
      <c r="O26" s="90"/>
      <c r="P26" s="90"/>
      <c r="Q26" s="90"/>
      <c r="R26" s="90"/>
      <c r="S26" s="90"/>
      <c r="T26" s="90"/>
      <c r="U26" s="90"/>
      <c r="V26" s="90"/>
      <c r="W26" s="90"/>
      <c r="X26" s="102"/>
      <c r="Y26" s="101"/>
      <c r="Z26" s="105"/>
      <c r="AA26" s="100"/>
      <c r="AB26" s="101"/>
      <c r="AC26" s="100"/>
      <c r="AD26" s="101"/>
    </row>
    <row r="27" spans="1:30" s="3" customFormat="1" ht="12" customHeight="1" hidden="1">
      <c r="A27" s="94" t="str">
        <f>IF(AND(Input!C$31&gt;0,Input!C35&gt;0,Input!D35="Festival"),UPPER(Input!C$31),"Hide")</f>
        <v>Hide</v>
      </c>
      <c r="B27" s="87" t="str">
        <f>IF(Input!C$35&gt;0,UPPER(Input!C$35),"")</f>
        <v>MAYFIELD</v>
      </c>
      <c r="C27" s="99">
        <f>IF(C25&gt;=160,"I",IF(C25&gt;=120,"II",IF(C25&gt;=80,"III",IF(C25=0,"","IV"))))</f>
      </c>
      <c r="D27" s="99"/>
      <c r="E27" s="99">
        <f>IF(E25&gt;=160,"I",IF(E25&gt;=120,"II",IF(E25&gt;=80,"III",IF(E25=0,"","IV"))))</f>
      </c>
      <c r="F27" s="99"/>
      <c r="G27" s="99">
        <f>IF(G25&gt;=160,"I",IF(G25&gt;=120,"II",IF(G25&gt;=80,"III",IF(G25=0,"","IV"))))</f>
      </c>
      <c r="H27" s="99"/>
      <c r="I27" s="99">
        <f>IF(I25&gt;=160,"I",IF(I25&gt;=120,"II",IF(I25&gt;=80,"III",IF(I25=0,"","IV"))))</f>
      </c>
      <c r="J27" s="99"/>
      <c r="K27" s="99">
        <f>IF(K25&gt;=160,"I",IF(K25&gt;=120,"II",IF(K25&gt;=80,"III",IF(K25=0,"","IV"))))</f>
      </c>
      <c r="L27" s="99"/>
      <c r="M27" s="99">
        <f>IF(M25&gt;=160,"I",IF(M25&gt;=120,"II",IF(M25&gt;=80,"III",IF(M25=0,"","IV"))))</f>
      </c>
      <c r="N27" s="99"/>
      <c r="O27" s="97">
        <f>IF(O25&gt;0,"Penalty Applied","")</f>
      </c>
      <c r="P27" s="88" t="s">
        <v>55</v>
      </c>
      <c r="Q27" s="88"/>
      <c r="R27" s="88"/>
      <c r="S27" s="88"/>
      <c r="T27" s="88"/>
      <c r="U27" s="88"/>
      <c r="V27" s="88"/>
      <c r="W27" s="88"/>
      <c r="X27" s="89">
        <f>IF(P25&gt;=80,"I",IF(P25&gt;=60,"II",IF(P25&gt;=40,"III",IF(P25=0,"","IV"))))</f>
      </c>
      <c r="Y27" s="88" t="s">
        <v>55</v>
      </c>
      <c r="Z27" s="97" t="str">
        <f t="shared" si="0"/>
        <v>MAYFIELD</v>
      </c>
      <c r="AA27" s="91" t="s">
        <v>55</v>
      </c>
      <c r="AB27" s="88" t="s">
        <v>55</v>
      </c>
      <c r="AC27" s="91" t="s">
        <v>55</v>
      </c>
      <c r="AD27" s="88" t="s">
        <v>55</v>
      </c>
    </row>
    <row r="28" spans="1:30" s="3" customFormat="1" ht="12" customHeight="1" hidden="1">
      <c r="A28" s="95"/>
      <c r="B28" s="87"/>
      <c r="C28" s="99"/>
      <c r="D28" s="99"/>
      <c r="E28" s="99"/>
      <c r="F28" s="99"/>
      <c r="G28" s="99"/>
      <c r="H28" s="99"/>
      <c r="I28" s="99"/>
      <c r="J28" s="99"/>
      <c r="K28" s="99"/>
      <c r="L28" s="99"/>
      <c r="M28" s="99"/>
      <c r="N28" s="99"/>
      <c r="O28" s="97"/>
      <c r="P28" s="88"/>
      <c r="Q28" s="88"/>
      <c r="R28" s="88"/>
      <c r="S28" s="88"/>
      <c r="T28" s="88"/>
      <c r="U28" s="88"/>
      <c r="V28" s="88"/>
      <c r="W28" s="88"/>
      <c r="X28" s="89"/>
      <c r="Y28" s="88"/>
      <c r="Z28" s="97"/>
      <c r="AA28" s="91"/>
      <c r="AB28" s="88"/>
      <c r="AC28" s="91"/>
      <c r="AD28" s="88"/>
    </row>
    <row r="29" spans="1:30" s="3" customFormat="1" ht="12" customHeight="1" hidden="1">
      <c r="A29" s="96" t="str">
        <f>IF(AND(Input!C$31&gt;0,Input!C35&gt;0,Input!D35="Comments Only"),UPPER(Input!C$31),"Hide")</f>
        <v>Hide</v>
      </c>
      <c r="B29" s="87" t="str">
        <f>IF(Input!C$35&gt;0,UPPER(Input!C$35),"")</f>
        <v>MAYFIELD</v>
      </c>
      <c r="C29" s="98" t="s">
        <v>54</v>
      </c>
      <c r="D29" s="98"/>
      <c r="E29" s="98" t="s">
        <v>54</v>
      </c>
      <c r="F29" s="98"/>
      <c r="G29" s="98" t="s">
        <v>54</v>
      </c>
      <c r="H29" s="98"/>
      <c r="I29" s="98" t="s">
        <v>54</v>
      </c>
      <c r="J29" s="98"/>
      <c r="K29" s="98" t="s">
        <v>54</v>
      </c>
      <c r="L29" s="98"/>
      <c r="M29" s="98" t="s">
        <v>54</v>
      </c>
      <c r="N29" s="98"/>
      <c r="O29" s="88" t="s">
        <v>55</v>
      </c>
      <c r="P29" s="88" t="s">
        <v>55</v>
      </c>
      <c r="Q29" s="88"/>
      <c r="R29" s="88"/>
      <c r="S29" s="88"/>
      <c r="T29" s="88"/>
      <c r="U29" s="88"/>
      <c r="V29" s="88"/>
      <c r="W29" s="88"/>
      <c r="X29" s="89" t="s">
        <v>55</v>
      </c>
      <c r="Y29" s="88" t="s">
        <v>55</v>
      </c>
      <c r="Z29" s="97" t="str">
        <f t="shared" si="0"/>
        <v>MAYFIELD</v>
      </c>
      <c r="AA29" s="91" t="s">
        <v>56</v>
      </c>
      <c r="AB29" s="88" t="s">
        <v>55</v>
      </c>
      <c r="AC29" s="91" t="s">
        <v>56</v>
      </c>
      <c r="AD29" s="88" t="s">
        <v>55</v>
      </c>
    </row>
    <row r="30" spans="1:30" s="3" customFormat="1" ht="12" customHeight="1" hidden="1">
      <c r="A30" s="96"/>
      <c r="B30" s="87"/>
      <c r="C30" s="98"/>
      <c r="D30" s="98"/>
      <c r="E30" s="98"/>
      <c r="F30" s="98"/>
      <c r="G30" s="98"/>
      <c r="H30" s="98"/>
      <c r="I30" s="98"/>
      <c r="J30" s="98"/>
      <c r="K30" s="98"/>
      <c r="L30" s="98"/>
      <c r="M30" s="98"/>
      <c r="N30" s="98"/>
      <c r="O30" s="88"/>
      <c r="P30" s="88"/>
      <c r="Q30" s="88"/>
      <c r="R30" s="88"/>
      <c r="S30" s="88"/>
      <c r="T30" s="88"/>
      <c r="U30" s="88"/>
      <c r="V30" s="88"/>
      <c r="W30" s="88"/>
      <c r="X30" s="89"/>
      <c r="Y30" s="88"/>
      <c r="Z30" s="97"/>
      <c r="AA30" s="91"/>
      <c r="AB30" s="88"/>
      <c r="AC30" s="91"/>
      <c r="AD30" s="88"/>
    </row>
    <row r="31" spans="1:30" s="3" customFormat="1" ht="12" customHeight="1">
      <c r="A31" s="96" t="str">
        <f>IF(AND(Input!C$31&gt;0,Input!C36&gt;0,Input!D36="Competitive"),UPPER(Input!C$31),"Hide")</f>
        <v>A</v>
      </c>
      <c r="B31" s="87" t="str">
        <f>IF(Input!C$36&gt;0,UPPER(Input!C$36),"")</f>
        <v>GOODPASTURE CHRISTIAN</v>
      </c>
      <c r="C31" s="107">
        <v>120</v>
      </c>
      <c r="D31" s="107"/>
      <c r="E31" s="107">
        <v>128</v>
      </c>
      <c r="F31" s="107"/>
      <c r="G31" s="107">
        <v>120</v>
      </c>
      <c r="H31" s="107"/>
      <c r="I31" s="107">
        <v>131</v>
      </c>
      <c r="J31" s="107"/>
      <c r="K31" s="107">
        <v>133</v>
      </c>
      <c r="L31" s="107"/>
      <c r="M31" s="107">
        <v>150</v>
      </c>
      <c r="N31" s="107"/>
      <c r="O31" s="107"/>
      <c r="P31" s="88">
        <f>(C31+E31+G31+M31)*0.1+(I31+K31)*0.05-O31</f>
        <v>65</v>
      </c>
      <c r="Q31" s="88">
        <f>SUM(INT(C31*100000),INT(E31*100000),INT(G31*100000),INT(I31*50000),INT(K31*50000),INT(M31*100000),-(O31*1000000))</f>
        <v>65000000</v>
      </c>
      <c r="R31" s="88">
        <f>IF(Q31&gt;0,(RANK(Q31,(Q$7,Q$15,Q$23,Q$31,Q$39,Q$47,Q$55,Q$63,Q$71,Q$79))),"")</f>
        <v>2</v>
      </c>
      <c r="S31" s="88">
        <f>C31+E31</f>
        <v>248</v>
      </c>
      <c r="T31" s="88">
        <f>IF(S31&gt;0,(RANK(S31,(S$7,S$15,S$23,S$31,S$39,S$47,S$55,S$63,S$71,S$79))),"")</f>
        <v>3</v>
      </c>
      <c r="U31" s="88">
        <f>I31+K31</f>
        <v>264</v>
      </c>
      <c r="V31" s="88">
        <f>IF(U31&gt;0,(RANK(U31,(U$7,U$15,U$23,U$31,U$39,U$47,U$55,U$63,U$71,U$79))),"")</f>
        <v>2</v>
      </c>
      <c r="W31" s="106">
        <f>IF((AND(Q31&gt;0,S31&gt;0,U31&gt;0)),1000000-(R31*10000+T31*100+V31),0)</f>
        <v>979698</v>
      </c>
      <c r="X31" s="89" t="str">
        <f>IF(P31&gt;=80,"I",IF(P31&gt;=60,"II",IF(P31&gt;=40,"III",IF(P31=0,"","IV"))))</f>
        <v>II</v>
      </c>
      <c r="Y31" s="88">
        <f>IF(W31&gt;0,(RANK(W31,(W$7,W$15,W$23,W$31,W$39,W$47,W$55,W$63,W$71,W$79))),"")</f>
        <v>2</v>
      </c>
      <c r="Z31" s="97" t="str">
        <f t="shared" si="0"/>
        <v>GOODPASTURE CHRISTIAN</v>
      </c>
      <c r="AA31" s="103">
        <v>148</v>
      </c>
      <c r="AB31" s="88">
        <f>IF(AA31&gt;0,(RANK(AA31,(AA$7,AA$15,AA$23,AA$31,AA$39,AA$47,AA$55,AA$63,AA$71,AA$79))),"")</f>
        <v>2</v>
      </c>
      <c r="AC31" s="103">
        <v>133</v>
      </c>
      <c r="AD31" s="88">
        <f>IF(AC31&gt;0,(RANK(AC31,(AC$7,AC$15,AC$23,AC$31,AC$39,AC$47,AC$55,AC$63,AC$71,AC$79))),"")</f>
        <v>4</v>
      </c>
    </row>
    <row r="32" spans="1:30" s="3" customFormat="1" ht="12" customHeight="1">
      <c r="A32" s="96"/>
      <c r="B32" s="87"/>
      <c r="C32" s="27">
        <f>IF(C31&gt;0,C31*0.1,"")</f>
        <v>12</v>
      </c>
      <c r="D32" s="26">
        <f>IF(C31&gt;0,(RANK(C31,(C$7,C$15,C$23,C$31,C$39,C$47,C$55,C$63,C$71,C$79))),"")</f>
        <v>4</v>
      </c>
      <c r="E32" s="27">
        <f>IF(E31&gt;0,E31*0.1,"")</f>
        <v>12.8</v>
      </c>
      <c r="F32" s="26">
        <f>IF(E31&gt;0,(RANK(E31,(E$7,E$15,E$23,E$31,E$39,E$47,E$55,E$63,E$71,E$79))),"")</f>
        <v>3</v>
      </c>
      <c r="G32" s="27">
        <f>IF(G31&gt;0,G31*0.1,"")</f>
        <v>12</v>
      </c>
      <c r="H32" s="26">
        <f>IF(G31&gt;0,(RANK(G31,(G$7,G$15,G$23,G$31,G$39,G$47,G$55,G$63,G$71,G$79))),"")</f>
        <v>3</v>
      </c>
      <c r="I32" s="27">
        <f>IF(I31&gt;0,I31*0.05,"")</f>
        <v>6.550000000000001</v>
      </c>
      <c r="J32" s="26">
        <f>IF(I31&gt;0,(RANK(I31,(I$7,I$15,I$23,I$31,I$39,I$47,I$55,I$63,I$71,I$79))),"")</f>
        <v>2</v>
      </c>
      <c r="K32" s="27">
        <f>IF(K31&gt;0,K31*0.05,"")</f>
        <v>6.65</v>
      </c>
      <c r="L32" s="26">
        <f>IF(K31&gt;0,(RANK(K31,(K$7,K$15,K$23,K$31,K$39,K$47,K$55,K$63,K$71,K$79))),"")</f>
        <v>3</v>
      </c>
      <c r="M32" s="27">
        <f>IF(M31&gt;0,M31*0.1,"")</f>
        <v>15</v>
      </c>
      <c r="N32" s="26">
        <f>IF(M31&gt;0,(RANK(M31,(M$7,M$15,M$23,M$31,M$39,M$47,M$55,M$63,M$71,M$79))),"")</f>
        <v>2</v>
      </c>
      <c r="O32" s="107"/>
      <c r="P32" s="88"/>
      <c r="Q32" s="88"/>
      <c r="R32" s="88"/>
      <c r="S32" s="88"/>
      <c r="T32" s="88"/>
      <c r="U32" s="88"/>
      <c r="V32" s="88"/>
      <c r="W32" s="106"/>
      <c r="X32" s="89"/>
      <c r="Y32" s="88"/>
      <c r="Z32" s="97"/>
      <c r="AA32" s="103"/>
      <c r="AB32" s="88"/>
      <c r="AC32" s="103"/>
      <c r="AD32" s="88"/>
    </row>
    <row r="33" spans="1:30" s="3" customFormat="1" ht="12" customHeight="1" hidden="1">
      <c r="A33" s="92" t="str">
        <f>IF(AND(Input!C$31&gt;0,Input!C36&gt;0,Input!D36="Festival"),UPPER(Input!C$31),"Hide")</f>
        <v>Hide</v>
      </c>
      <c r="B33" s="86" t="str">
        <f>IF(Input!C$36&gt;0,(UPPER(Input!C$36)&amp;" (Scores)"),"")</f>
        <v>GOODPASTURE CHRISTIAN (Scores)</v>
      </c>
      <c r="C33" s="104"/>
      <c r="D33" s="104"/>
      <c r="E33" s="104"/>
      <c r="F33" s="104"/>
      <c r="G33" s="104"/>
      <c r="H33" s="104"/>
      <c r="I33" s="104"/>
      <c r="J33" s="104"/>
      <c r="K33" s="104"/>
      <c r="L33" s="104"/>
      <c r="M33" s="104"/>
      <c r="N33" s="104"/>
      <c r="O33" s="48"/>
      <c r="P33" s="49">
        <f>(C33+E33+G33+M33)*0.1+(I33+K33)*0.05-O33</f>
        <v>0</v>
      </c>
      <c r="Q33" s="90"/>
      <c r="R33" s="90"/>
      <c r="S33" s="90"/>
      <c r="T33" s="90"/>
      <c r="U33" s="90"/>
      <c r="V33" s="90"/>
      <c r="W33" s="90"/>
      <c r="X33" s="102"/>
      <c r="Y33" s="101"/>
      <c r="Z33" s="105" t="str">
        <f t="shared" si="0"/>
        <v>GOODPASTURE CHRISTIAN (Scores)</v>
      </c>
      <c r="AA33" s="100"/>
      <c r="AB33" s="101"/>
      <c r="AC33" s="100"/>
      <c r="AD33" s="101"/>
    </row>
    <row r="34" spans="1:30" s="3" customFormat="1" ht="12" customHeight="1" hidden="1">
      <c r="A34" s="93"/>
      <c r="B34" s="86"/>
      <c r="C34" s="90" t="s">
        <v>57</v>
      </c>
      <c r="D34" s="90"/>
      <c r="E34" s="90"/>
      <c r="F34" s="90"/>
      <c r="G34" s="90"/>
      <c r="H34" s="90"/>
      <c r="I34" s="90"/>
      <c r="J34" s="90"/>
      <c r="K34" s="90"/>
      <c r="L34" s="90"/>
      <c r="M34" s="90"/>
      <c r="N34" s="90"/>
      <c r="O34" s="90"/>
      <c r="P34" s="90"/>
      <c r="Q34" s="90"/>
      <c r="R34" s="90"/>
      <c r="S34" s="90"/>
      <c r="T34" s="90"/>
      <c r="U34" s="90"/>
      <c r="V34" s="90"/>
      <c r="W34" s="90"/>
      <c r="X34" s="102"/>
      <c r="Y34" s="101"/>
      <c r="Z34" s="105"/>
      <c r="AA34" s="100"/>
      <c r="AB34" s="101"/>
      <c r="AC34" s="100"/>
      <c r="AD34" s="101"/>
    </row>
    <row r="35" spans="1:30" s="3" customFormat="1" ht="12" customHeight="1" hidden="1">
      <c r="A35" s="94" t="str">
        <f>IF(AND(Input!C$31&gt;0,Input!C36&gt;0,Input!D36="Festival"),UPPER(Input!C$31),"Hide")</f>
        <v>Hide</v>
      </c>
      <c r="B35" s="87" t="str">
        <f>IF(Input!C$36&gt;0,UPPER(Input!C$36),"")</f>
        <v>GOODPASTURE CHRISTIAN</v>
      </c>
      <c r="C35" s="99">
        <f>IF(C33&gt;=160,"I",IF(C33&gt;=120,"II",IF(C33&gt;=80,"III",IF(C33=0,"","IV"))))</f>
      </c>
      <c r="D35" s="99"/>
      <c r="E35" s="99">
        <f>IF(E33&gt;=160,"I",IF(E33&gt;=120,"II",IF(E33&gt;=80,"III",IF(E33=0,"","IV"))))</f>
      </c>
      <c r="F35" s="99"/>
      <c r="G35" s="99">
        <f>IF(G33&gt;=160,"I",IF(G33&gt;=120,"II",IF(G33&gt;=80,"III",IF(G33=0,"","IV"))))</f>
      </c>
      <c r="H35" s="99"/>
      <c r="I35" s="99">
        <f>IF(I33&gt;=160,"I",IF(I33&gt;=120,"II",IF(I33&gt;=80,"III",IF(I33=0,"","IV"))))</f>
      </c>
      <c r="J35" s="99"/>
      <c r="K35" s="99">
        <f>IF(K33&gt;=160,"I",IF(K33&gt;=120,"II",IF(K33&gt;=80,"III",IF(K33=0,"","IV"))))</f>
      </c>
      <c r="L35" s="99"/>
      <c r="M35" s="99">
        <f>IF(M33&gt;=160,"I",IF(M33&gt;=120,"II",IF(M33&gt;=80,"III",IF(M33=0,"","IV"))))</f>
      </c>
      <c r="N35" s="99"/>
      <c r="O35" s="97">
        <f>IF(O33&gt;0,"Penalty Applied","")</f>
      </c>
      <c r="P35" s="88" t="s">
        <v>55</v>
      </c>
      <c r="Q35" s="88"/>
      <c r="R35" s="88"/>
      <c r="S35" s="88"/>
      <c r="T35" s="88"/>
      <c r="U35" s="88"/>
      <c r="V35" s="88"/>
      <c r="W35" s="88"/>
      <c r="X35" s="89">
        <f>IF(P33&gt;=80,"I",IF(P33&gt;=60,"II",IF(P33&gt;=40,"III",IF(P33=0,"","IV"))))</f>
      </c>
      <c r="Y35" s="88" t="s">
        <v>55</v>
      </c>
      <c r="Z35" s="97" t="str">
        <f t="shared" si="0"/>
        <v>GOODPASTURE CHRISTIAN</v>
      </c>
      <c r="AA35" s="91" t="s">
        <v>55</v>
      </c>
      <c r="AB35" s="88" t="s">
        <v>55</v>
      </c>
      <c r="AC35" s="91" t="s">
        <v>55</v>
      </c>
      <c r="AD35" s="88" t="s">
        <v>55</v>
      </c>
    </row>
    <row r="36" spans="1:30" s="3" customFormat="1" ht="12" customHeight="1" hidden="1">
      <c r="A36" s="95"/>
      <c r="B36" s="87"/>
      <c r="C36" s="99"/>
      <c r="D36" s="99"/>
      <c r="E36" s="99"/>
      <c r="F36" s="99"/>
      <c r="G36" s="99"/>
      <c r="H36" s="99"/>
      <c r="I36" s="99"/>
      <c r="J36" s="99"/>
      <c r="K36" s="99"/>
      <c r="L36" s="99"/>
      <c r="M36" s="99"/>
      <c r="N36" s="99"/>
      <c r="O36" s="97"/>
      <c r="P36" s="88"/>
      <c r="Q36" s="88"/>
      <c r="R36" s="88"/>
      <c r="S36" s="88"/>
      <c r="T36" s="88"/>
      <c r="U36" s="88"/>
      <c r="V36" s="88"/>
      <c r="W36" s="88"/>
      <c r="X36" s="89"/>
      <c r="Y36" s="88"/>
      <c r="Z36" s="97"/>
      <c r="AA36" s="91"/>
      <c r="AB36" s="88"/>
      <c r="AC36" s="91"/>
      <c r="AD36" s="88"/>
    </row>
    <row r="37" spans="1:30" s="3" customFormat="1" ht="12" customHeight="1" hidden="1">
      <c r="A37" s="96" t="str">
        <f>IF(AND(Input!C$31&gt;0,Input!C36&gt;0,Input!D36="Comments Only"),UPPER(Input!C$31),"Hide")</f>
        <v>Hide</v>
      </c>
      <c r="B37" s="87" t="str">
        <f>IF(Input!C$36&gt;0,UPPER(Input!C$36),"")</f>
        <v>GOODPASTURE CHRISTIAN</v>
      </c>
      <c r="C37" s="98" t="s">
        <v>54</v>
      </c>
      <c r="D37" s="98"/>
      <c r="E37" s="98" t="s">
        <v>54</v>
      </c>
      <c r="F37" s="98"/>
      <c r="G37" s="98" t="s">
        <v>54</v>
      </c>
      <c r="H37" s="98"/>
      <c r="I37" s="98" t="s">
        <v>54</v>
      </c>
      <c r="J37" s="98"/>
      <c r="K37" s="98" t="s">
        <v>54</v>
      </c>
      <c r="L37" s="98"/>
      <c r="M37" s="98" t="s">
        <v>54</v>
      </c>
      <c r="N37" s="98"/>
      <c r="O37" s="88" t="s">
        <v>55</v>
      </c>
      <c r="P37" s="88" t="s">
        <v>55</v>
      </c>
      <c r="Q37" s="88"/>
      <c r="R37" s="88"/>
      <c r="S37" s="88"/>
      <c r="T37" s="88"/>
      <c r="U37" s="88"/>
      <c r="V37" s="88"/>
      <c r="W37" s="88"/>
      <c r="X37" s="89" t="s">
        <v>55</v>
      </c>
      <c r="Y37" s="88" t="s">
        <v>55</v>
      </c>
      <c r="Z37" s="97" t="str">
        <f t="shared" si="0"/>
        <v>GOODPASTURE CHRISTIAN</v>
      </c>
      <c r="AA37" s="91" t="s">
        <v>56</v>
      </c>
      <c r="AB37" s="88" t="s">
        <v>55</v>
      </c>
      <c r="AC37" s="91" t="s">
        <v>56</v>
      </c>
      <c r="AD37" s="88" t="s">
        <v>55</v>
      </c>
    </row>
    <row r="38" spans="1:30" s="3" customFormat="1" ht="12" customHeight="1" hidden="1">
      <c r="A38" s="96"/>
      <c r="B38" s="87"/>
      <c r="C38" s="98"/>
      <c r="D38" s="98"/>
      <c r="E38" s="98"/>
      <c r="F38" s="98"/>
      <c r="G38" s="98"/>
      <c r="H38" s="98"/>
      <c r="I38" s="98"/>
      <c r="J38" s="98"/>
      <c r="K38" s="98"/>
      <c r="L38" s="98"/>
      <c r="M38" s="98"/>
      <c r="N38" s="98"/>
      <c r="O38" s="88"/>
      <c r="P38" s="88"/>
      <c r="Q38" s="88"/>
      <c r="R38" s="88"/>
      <c r="S38" s="88"/>
      <c r="T38" s="88"/>
      <c r="U38" s="88"/>
      <c r="V38" s="88"/>
      <c r="W38" s="88"/>
      <c r="X38" s="89"/>
      <c r="Y38" s="88"/>
      <c r="Z38" s="97"/>
      <c r="AA38" s="91"/>
      <c r="AB38" s="88"/>
      <c r="AC38" s="91"/>
      <c r="AD38" s="88"/>
    </row>
    <row r="39" spans="1:30" s="3" customFormat="1" ht="12" customHeight="1" hidden="1">
      <c r="A39" s="96" t="str">
        <f>IF(AND(Input!C$31&gt;0,Input!C37&gt;0,Input!D37="Competitive"),UPPER(Input!C$31),"Hide")</f>
        <v>Hide</v>
      </c>
      <c r="B39" s="87">
        <f>IF(Input!C$37&gt;0,UPPER(Input!C$37),"")</f>
      </c>
      <c r="C39" s="107"/>
      <c r="D39" s="107"/>
      <c r="E39" s="107"/>
      <c r="F39" s="107"/>
      <c r="G39" s="107"/>
      <c r="H39" s="107"/>
      <c r="I39" s="107"/>
      <c r="J39" s="107"/>
      <c r="K39" s="107"/>
      <c r="L39" s="107"/>
      <c r="M39" s="107"/>
      <c r="N39" s="107"/>
      <c r="O39" s="107"/>
      <c r="P39" s="88">
        <f>(C39+E39+G39+M39)*0.1+(I39+K39)*0.05-O39</f>
        <v>0</v>
      </c>
      <c r="Q39" s="88">
        <f>SUM(INT(C39*100000),INT(E39*100000),INT(G39*100000),INT(I39*50000),INT(K39*50000),INT(M39*100000),-(O39*1000000))</f>
        <v>0</v>
      </c>
      <c r="R39" s="88">
        <f>IF(Q39&gt;0,(RANK(Q39,(Q$7,Q$15,Q$23,Q$31,Q$39,Q$47,Q$55,Q$63,Q$71,Q$79))),"")</f>
      </c>
      <c r="S39" s="88">
        <f>C39+E39</f>
        <v>0</v>
      </c>
      <c r="T39" s="88">
        <f>IF(S39&gt;0,(RANK(S39,(S$7,S$15,S$23,S$31,S$39,S$47,S$55,S$63,S$71,S$79))),"")</f>
      </c>
      <c r="U39" s="88">
        <f>I39+K39</f>
        <v>0</v>
      </c>
      <c r="V39" s="88">
        <f>IF(U39&gt;0,(RANK(U39,(U$7,U$15,U$23,U$31,U$39,U$47,U$55,U$63,U$71,U$79))),"")</f>
      </c>
      <c r="W39" s="106">
        <f>IF((AND(Q39&gt;0,S39&gt;0,U39&gt;0)),1000000-(R39*10000+T39*100+V39),0)</f>
        <v>0</v>
      </c>
      <c r="X39" s="89">
        <f>IF(P39&gt;=80,"I",IF(P39&gt;=60,"II",IF(P39&gt;=40,"III",IF(P39=0,"","IV"))))</f>
      </c>
      <c r="Y39" s="88">
        <f>IF(W39&gt;0,(RANK(W39,(W$7,W$15,W$23,W$31,W$39,W$47,W$55,W$63,W$71,W$79))),"")</f>
      </c>
      <c r="Z39" s="97">
        <f t="shared" si="0"/>
      </c>
      <c r="AA39" s="103"/>
      <c r="AB39" s="88">
        <f>IF(AA39&gt;0,(RANK(AA39,(AA$7,AA$15,AA$23,AA$31,AA$39,AA$47,AA$55,AA$63,AA$71,AA$79))),"")</f>
      </c>
      <c r="AC39" s="103"/>
      <c r="AD39" s="88">
        <f>IF(AC39&gt;0,(RANK(AC39,(AC$7,AC$15,AC$23,AC$31,AC$39,AC$47,AC$55,AC$63,AC$71,AC$79))),"")</f>
      </c>
    </row>
    <row r="40" spans="1:30" s="3" customFormat="1" ht="12" customHeight="1" hidden="1">
      <c r="A40" s="96"/>
      <c r="B40" s="87"/>
      <c r="C40" s="27">
        <f>IF(C39&gt;0,C39*0.1,"")</f>
      </c>
      <c r="D40" s="26">
        <f>IF(C39&gt;0,(RANK(C39,(C$7,C$15,C$23,C$31,C$39,C$47,C$55,C$63,C$71,C$79))),"")</f>
      </c>
      <c r="E40" s="27">
        <f>IF(E39&gt;0,E39*0.1,"")</f>
      </c>
      <c r="F40" s="26">
        <f>IF(E39&gt;0,(RANK(E39,(E$7,E$15,E$23,E$31,E$39,E$47,E$55,E$63,E$71,E$79))),"")</f>
      </c>
      <c r="G40" s="27">
        <f>IF(G39&gt;0,G39*0.1,"")</f>
      </c>
      <c r="H40" s="26">
        <f>IF(G39&gt;0,(RANK(G39,(G$7,G$15,G$23,G$31,G$39,G$47,G$55,G$63,G$71,G$79))),"")</f>
      </c>
      <c r="I40" s="27">
        <f>IF(I39&gt;0,I39*0.05,"")</f>
      </c>
      <c r="J40" s="26">
        <f>IF(I39&gt;0,(RANK(I39,(I$7,I$15,I$23,I$31,I$39,I$47,I$55,I$63,I$71,I$79))),"")</f>
      </c>
      <c r="K40" s="27">
        <f>IF(K39&gt;0,K39*0.05,"")</f>
      </c>
      <c r="L40" s="26">
        <f>IF(K39&gt;0,(RANK(K39,(K$7,K$15,K$23,K$31,K$39,K$47,K$55,K$63,K$71,K$79))),"")</f>
      </c>
      <c r="M40" s="27">
        <f>IF(M39&gt;0,M39*0.1,"")</f>
      </c>
      <c r="N40" s="26">
        <f>IF(M39&gt;0,(RANK(M39,(M$7,M$15,M$23,M$31,M$39,M$47,M$55,M$63,M$71,M$79))),"")</f>
      </c>
      <c r="O40" s="107"/>
      <c r="P40" s="88"/>
      <c r="Q40" s="88"/>
      <c r="R40" s="88"/>
      <c r="S40" s="88"/>
      <c r="T40" s="88"/>
      <c r="U40" s="88"/>
      <c r="V40" s="88"/>
      <c r="W40" s="106"/>
      <c r="X40" s="89"/>
      <c r="Y40" s="88"/>
      <c r="Z40" s="97"/>
      <c r="AA40" s="103"/>
      <c r="AB40" s="88"/>
      <c r="AC40" s="103"/>
      <c r="AD40" s="88"/>
    </row>
    <row r="41" spans="1:30" s="3" customFormat="1" ht="12" customHeight="1" hidden="1">
      <c r="A41" s="92" t="str">
        <f>IF(AND(Input!C$31&gt;0,Input!C37&gt;0,Input!D37="Festival"),UPPER(Input!C$31),"Hide")</f>
        <v>Hide</v>
      </c>
      <c r="B41" s="86">
        <f>IF(Input!C$37&gt;0,(UPPER(Input!C$37)&amp;" (Scores)"),"")</f>
      </c>
      <c r="C41" s="104"/>
      <c r="D41" s="104"/>
      <c r="E41" s="104"/>
      <c r="F41" s="104"/>
      <c r="G41" s="104"/>
      <c r="H41" s="104"/>
      <c r="I41" s="104"/>
      <c r="J41" s="104"/>
      <c r="K41" s="104"/>
      <c r="L41" s="104"/>
      <c r="M41" s="104"/>
      <c r="N41" s="104"/>
      <c r="O41" s="48"/>
      <c r="P41" s="49">
        <f>(C41+E41+G41+M41)*0.1+(I41+K41)*0.05-O41</f>
        <v>0</v>
      </c>
      <c r="Q41" s="90"/>
      <c r="R41" s="90"/>
      <c r="S41" s="90"/>
      <c r="T41" s="90"/>
      <c r="U41" s="90"/>
      <c r="V41" s="90"/>
      <c r="W41" s="90"/>
      <c r="X41" s="102"/>
      <c r="Y41" s="101"/>
      <c r="Z41" s="105">
        <f t="shared" si="0"/>
      </c>
      <c r="AA41" s="100"/>
      <c r="AB41" s="101"/>
      <c r="AC41" s="100"/>
      <c r="AD41" s="101"/>
    </row>
    <row r="42" spans="1:30" s="3" customFormat="1" ht="12" customHeight="1" hidden="1">
      <c r="A42" s="93"/>
      <c r="B42" s="86"/>
      <c r="C42" s="90" t="s">
        <v>57</v>
      </c>
      <c r="D42" s="90"/>
      <c r="E42" s="90"/>
      <c r="F42" s="90"/>
      <c r="G42" s="90"/>
      <c r="H42" s="90"/>
      <c r="I42" s="90"/>
      <c r="J42" s="90"/>
      <c r="K42" s="90"/>
      <c r="L42" s="90"/>
      <c r="M42" s="90"/>
      <c r="N42" s="90"/>
      <c r="O42" s="90"/>
      <c r="P42" s="90"/>
      <c r="Q42" s="90"/>
      <c r="R42" s="90"/>
      <c r="S42" s="90"/>
      <c r="T42" s="90"/>
      <c r="U42" s="90"/>
      <c r="V42" s="90"/>
      <c r="W42" s="90"/>
      <c r="X42" s="102"/>
      <c r="Y42" s="101"/>
      <c r="Z42" s="105"/>
      <c r="AA42" s="100"/>
      <c r="AB42" s="101"/>
      <c r="AC42" s="100"/>
      <c r="AD42" s="101"/>
    </row>
    <row r="43" spans="1:30" s="3" customFormat="1" ht="12" customHeight="1" hidden="1">
      <c r="A43" s="94" t="str">
        <f>IF(AND(Input!C$31&gt;0,Input!C37&gt;0,Input!D37="Festival"),UPPER(Input!C$31),"Hide")</f>
        <v>Hide</v>
      </c>
      <c r="B43" s="87">
        <f>IF(Input!C$37&gt;0,UPPER(Input!C$37),"")</f>
      </c>
      <c r="C43" s="99">
        <f>IF(C41&gt;=160,"I",IF(C41&gt;=120,"II",IF(C41&gt;=80,"III",IF(C41=0,"","IV"))))</f>
      </c>
      <c r="D43" s="99"/>
      <c r="E43" s="99">
        <f>IF(E41&gt;=160,"I",IF(E41&gt;=120,"II",IF(E41&gt;=80,"III",IF(E41=0,"","IV"))))</f>
      </c>
      <c r="F43" s="99"/>
      <c r="G43" s="99">
        <f>IF(G41&gt;=160,"I",IF(G41&gt;=120,"II",IF(G41&gt;=80,"III",IF(G41=0,"","IV"))))</f>
      </c>
      <c r="H43" s="99"/>
      <c r="I43" s="99">
        <f>IF(I41&gt;=160,"I",IF(I41&gt;=120,"II",IF(I41&gt;=80,"III",IF(I41=0,"","IV"))))</f>
      </c>
      <c r="J43" s="99"/>
      <c r="K43" s="99">
        <f>IF(K41&gt;=160,"I",IF(K41&gt;=120,"II",IF(K41&gt;=80,"III",IF(K41=0,"","IV"))))</f>
      </c>
      <c r="L43" s="99"/>
      <c r="M43" s="99">
        <f>IF(M41&gt;=160,"I",IF(M41&gt;=120,"II",IF(M41&gt;=80,"III",IF(M41=0,"","IV"))))</f>
      </c>
      <c r="N43" s="99"/>
      <c r="O43" s="97">
        <f>IF(O41&gt;0,"Penalty Applied","")</f>
      </c>
      <c r="P43" s="88" t="s">
        <v>55</v>
      </c>
      <c r="Q43" s="88"/>
      <c r="R43" s="88"/>
      <c r="S43" s="88"/>
      <c r="T43" s="88"/>
      <c r="U43" s="88"/>
      <c r="V43" s="88"/>
      <c r="W43" s="88"/>
      <c r="X43" s="89">
        <f>IF(P41&gt;=80,"I",IF(P41&gt;=60,"II",IF(P41&gt;=40,"III",IF(P41=0,"","IV"))))</f>
      </c>
      <c r="Y43" s="88" t="s">
        <v>55</v>
      </c>
      <c r="Z43" s="97">
        <f t="shared" si="0"/>
      </c>
      <c r="AA43" s="91" t="s">
        <v>55</v>
      </c>
      <c r="AB43" s="88" t="s">
        <v>55</v>
      </c>
      <c r="AC43" s="91" t="s">
        <v>55</v>
      </c>
      <c r="AD43" s="88" t="s">
        <v>55</v>
      </c>
    </row>
    <row r="44" spans="1:30" s="3" customFormat="1" ht="12" customHeight="1" hidden="1">
      <c r="A44" s="95"/>
      <c r="B44" s="87"/>
      <c r="C44" s="99"/>
      <c r="D44" s="99"/>
      <c r="E44" s="99"/>
      <c r="F44" s="99"/>
      <c r="G44" s="99"/>
      <c r="H44" s="99"/>
      <c r="I44" s="99"/>
      <c r="J44" s="99"/>
      <c r="K44" s="99"/>
      <c r="L44" s="99"/>
      <c r="M44" s="99"/>
      <c r="N44" s="99"/>
      <c r="O44" s="97"/>
      <c r="P44" s="88"/>
      <c r="Q44" s="88"/>
      <c r="R44" s="88"/>
      <c r="S44" s="88"/>
      <c r="T44" s="88"/>
      <c r="U44" s="88"/>
      <c r="V44" s="88"/>
      <c r="W44" s="88"/>
      <c r="X44" s="89"/>
      <c r="Y44" s="88"/>
      <c r="Z44" s="97"/>
      <c r="AA44" s="91"/>
      <c r="AB44" s="88"/>
      <c r="AC44" s="91"/>
      <c r="AD44" s="88"/>
    </row>
    <row r="45" spans="1:30" s="3" customFormat="1" ht="12" customHeight="1" hidden="1">
      <c r="A45" s="96" t="str">
        <f>IF(AND(Input!C$31&gt;0,Input!C37&gt;0,Input!D37="Comments Only"),UPPER(Input!C$31),"Hide")</f>
        <v>Hide</v>
      </c>
      <c r="B45" s="87">
        <f>IF(Input!C$37&gt;0,UPPER(Input!C$37),"")</f>
      </c>
      <c r="C45" s="98" t="s">
        <v>54</v>
      </c>
      <c r="D45" s="98"/>
      <c r="E45" s="98" t="s">
        <v>54</v>
      </c>
      <c r="F45" s="98"/>
      <c r="G45" s="98" t="s">
        <v>54</v>
      </c>
      <c r="H45" s="98"/>
      <c r="I45" s="98" t="s">
        <v>54</v>
      </c>
      <c r="J45" s="98"/>
      <c r="K45" s="98" t="s">
        <v>54</v>
      </c>
      <c r="L45" s="98"/>
      <c r="M45" s="98" t="s">
        <v>54</v>
      </c>
      <c r="N45" s="98"/>
      <c r="O45" s="88" t="s">
        <v>55</v>
      </c>
      <c r="P45" s="88" t="s">
        <v>55</v>
      </c>
      <c r="Q45" s="88"/>
      <c r="R45" s="88"/>
      <c r="S45" s="88"/>
      <c r="T45" s="88"/>
      <c r="U45" s="88"/>
      <c r="V45" s="88"/>
      <c r="W45" s="88"/>
      <c r="X45" s="89" t="s">
        <v>55</v>
      </c>
      <c r="Y45" s="88" t="s">
        <v>55</v>
      </c>
      <c r="Z45" s="97">
        <f t="shared" si="0"/>
      </c>
      <c r="AA45" s="91" t="s">
        <v>56</v>
      </c>
      <c r="AB45" s="88" t="s">
        <v>55</v>
      </c>
      <c r="AC45" s="91" t="s">
        <v>56</v>
      </c>
      <c r="AD45" s="88" t="s">
        <v>55</v>
      </c>
    </row>
    <row r="46" spans="1:30" s="3" customFormat="1" ht="12" customHeight="1" hidden="1">
      <c r="A46" s="96"/>
      <c r="B46" s="87"/>
      <c r="C46" s="98"/>
      <c r="D46" s="98"/>
      <c r="E46" s="98"/>
      <c r="F46" s="98"/>
      <c r="G46" s="98"/>
      <c r="H46" s="98"/>
      <c r="I46" s="98"/>
      <c r="J46" s="98"/>
      <c r="K46" s="98"/>
      <c r="L46" s="98"/>
      <c r="M46" s="98"/>
      <c r="N46" s="98"/>
      <c r="O46" s="88"/>
      <c r="P46" s="88"/>
      <c r="Q46" s="88"/>
      <c r="R46" s="88"/>
      <c r="S46" s="88"/>
      <c r="T46" s="88"/>
      <c r="U46" s="88"/>
      <c r="V46" s="88"/>
      <c r="W46" s="88"/>
      <c r="X46" s="89"/>
      <c r="Y46" s="88"/>
      <c r="Z46" s="97"/>
      <c r="AA46" s="91"/>
      <c r="AB46" s="88"/>
      <c r="AC46" s="91"/>
      <c r="AD46" s="88"/>
    </row>
    <row r="47" spans="1:30" s="3" customFormat="1" ht="12" customHeight="1" hidden="1">
      <c r="A47" s="96" t="str">
        <f>IF(AND(Input!C$31&gt;0,Input!C38&gt;0,Input!D38="Competitive"),UPPER(Input!C$31),"Hide")</f>
        <v>Hide</v>
      </c>
      <c r="B47" s="87">
        <f>IF(Input!C$38&gt;0,UPPER(Input!C$38),"")</f>
      </c>
      <c r="C47" s="107"/>
      <c r="D47" s="107"/>
      <c r="E47" s="107"/>
      <c r="F47" s="107"/>
      <c r="G47" s="107"/>
      <c r="H47" s="107"/>
      <c r="I47" s="107"/>
      <c r="J47" s="107"/>
      <c r="K47" s="107"/>
      <c r="L47" s="107"/>
      <c r="M47" s="107"/>
      <c r="N47" s="107"/>
      <c r="O47" s="107"/>
      <c r="P47" s="88">
        <f>(C47+E47+G47+M47)*0.1+(I47+K47)*0.05-O47</f>
        <v>0</v>
      </c>
      <c r="Q47" s="88">
        <f>SUM(INT(C47*100000),INT(E47*100000),INT(G47*100000),INT(I47*50000),INT(K47*50000),INT(M47*100000),-(O47*1000000))</f>
        <v>0</v>
      </c>
      <c r="R47" s="88">
        <f>IF(Q47&gt;0,(RANK(Q47,(Q$7,Q$15,Q$23,Q$31,Q$39,Q$47,Q$55,Q$63,Q$71,Q$79))),"")</f>
      </c>
      <c r="S47" s="88">
        <f>C47+E47</f>
        <v>0</v>
      </c>
      <c r="T47" s="88">
        <f>IF(S47&gt;0,(RANK(S47,(S$7,S$15,S$23,S$31,S$39,S$47,S$55,S$63,S$71,S$79))),"")</f>
      </c>
      <c r="U47" s="88">
        <f>I47+K47</f>
        <v>0</v>
      </c>
      <c r="V47" s="88">
        <f>IF(U47&gt;0,(RANK(U47,(U$7,U$15,U$23,U$31,U$39,U$47,U$55,U$63,U$71,U$79))),"")</f>
      </c>
      <c r="W47" s="106">
        <f>IF((AND(Q47&gt;0,S47&gt;0,U47&gt;0)),1000000-(R47*10000+T47*100+V47),0)</f>
        <v>0</v>
      </c>
      <c r="X47" s="89">
        <f>IF(P47&gt;=80,"I",IF(P47&gt;=60,"II",IF(P47&gt;=40,"III",IF(P47=0,"","IV"))))</f>
      </c>
      <c r="Y47" s="88">
        <f>IF(W47&gt;0,(RANK(W47,(W$7,W$15,W$23,W$31,W$39,W$47,W$55,W$63,W$71,W$79))),"")</f>
      </c>
      <c r="Z47" s="97">
        <f t="shared" si="0"/>
      </c>
      <c r="AA47" s="103"/>
      <c r="AB47" s="88">
        <f>IF(AA47&gt;0,(RANK(AA47,(AA$7,AA$15,AA$23,AA$31,AA$39,AA$47,AA$55,AA$63,AA$71,AA$79))),"")</f>
      </c>
      <c r="AC47" s="103"/>
      <c r="AD47" s="88">
        <f>IF(AC47&gt;0,(RANK(AC47,(AC$7,AC$15,AC$23,AC$31,AC$39,AC$47,AC$55,AC$63,AC$71,AC$79))),"")</f>
      </c>
    </row>
    <row r="48" spans="1:30" ht="12" customHeight="1" hidden="1">
      <c r="A48" s="96"/>
      <c r="B48" s="87"/>
      <c r="C48" s="27">
        <f>IF(C47&gt;0,C47*0.1,"")</f>
      </c>
      <c r="D48" s="26">
        <f>IF(C47&gt;0,(RANK(C47,(C$7,C$15,C$23,C$31,C$39,C$47,C$55,C$63,C$71,C$79))),"")</f>
      </c>
      <c r="E48" s="27">
        <f>IF(E47&gt;0,E47*0.1,"")</f>
      </c>
      <c r="F48" s="26">
        <f>IF(E47&gt;0,(RANK(E47,(E$7,E$15,E$23,E$31,E$39,E$47,E$55,E$63,E$71,E$79))),"")</f>
      </c>
      <c r="G48" s="27">
        <f>IF(G47&gt;0,G47*0.1,"")</f>
      </c>
      <c r="H48" s="26">
        <f>IF(G47&gt;0,(RANK(G47,(G$7,G$15,G$23,G$31,G$39,G$47,G$55,G$63,G$71,G$79))),"")</f>
      </c>
      <c r="I48" s="27">
        <f>IF(I47&gt;0,I47*0.05,"")</f>
      </c>
      <c r="J48" s="26">
        <f>IF(I47&gt;0,(RANK(I47,(I$7,I$15,I$23,I$31,I$39,I$47,I$55,I$63,I$71,I$79))),"")</f>
      </c>
      <c r="K48" s="27">
        <f>IF(K47&gt;0,K47*0.05,"")</f>
      </c>
      <c r="L48" s="26">
        <f>IF(K47&gt;0,(RANK(K47,(K$7,K$15,K$23,K$31,K$39,K$47,K$55,K$63,K$71,K$79))),"")</f>
      </c>
      <c r="M48" s="27">
        <f>IF(M47&gt;0,M47*0.1,"")</f>
      </c>
      <c r="N48" s="26">
        <f>IF(M47&gt;0,(RANK(M47,(M$7,M$15,M$23,M$31,M$39,M$47,M$55,M$63,M$71,M$79))),"")</f>
      </c>
      <c r="O48" s="107"/>
      <c r="P48" s="88"/>
      <c r="Q48" s="88"/>
      <c r="R48" s="88"/>
      <c r="S48" s="88"/>
      <c r="T48" s="88"/>
      <c r="U48" s="88"/>
      <c r="V48" s="88"/>
      <c r="W48" s="106"/>
      <c r="X48" s="89"/>
      <c r="Y48" s="88"/>
      <c r="Z48" s="97"/>
      <c r="AA48" s="103"/>
      <c r="AB48" s="88"/>
      <c r="AC48" s="103"/>
      <c r="AD48" s="88"/>
    </row>
    <row r="49" spans="1:30" s="3" customFormat="1" ht="12" customHeight="1" hidden="1">
      <c r="A49" s="92" t="str">
        <f>IF(AND(Input!C$31&gt;0,Input!C38&gt;0,Input!D38="Festival"),UPPER(Input!C$31),"Hide")</f>
        <v>Hide</v>
      </c>
      <c r="B49" s="86">
        <f>IF(Input!C$38&gt;0,(UPPER(Input!C$38)&amp;" (Scores)"),"")</f>
      </c>
      <c r="C49" s="104"/>
      <c r="D49" s="104"/>
      <c r="E49" s="104"/>
      <c r="F49" s="104"/>
      <c r="G49" s="104"/>
      <c r="H49" s="104"/>
      <c r="I49" s="104"/>
      <c r="J49" s="104"/>
      <c r="K49" s="104"/>
      <c r="L49" s="104"/>
      <c r="M49" s="104"/>
      <c r="N49" s="104"/>
      <c r="O49" s="48"/>
      <c r="P49" s="49">
        <f>(C49+E49+G49+M49)*0.1+(I49+K49)*0.05-O49</f>
        <v>0</v>
      </c>
      <c r="Q49" s="90"/>
      <c r="R49" s="90"/>
      <c r="S49" s="90"/>
      <c r="T49" s="90"/>
      <c r="U49" s="90"/>
      <c r="V49" s="90"/>
      <c r="W49" s="90"/>
      <c r="X49" s="102"/>
      <c r="Y49" s="101"/>
      <c r="Z49" s="105">
        <f t="shared" si="0"/>
      </c>
      <c r="AA49" s="100"/>
      <c r="AB49" s="101"/>
      <c r="AC49" s="100"/>
      <c r="AD49" s="101"/>
    </row>
    <row r="50" spans="1:30" s="3" customFormat="1" ht="12" customHeight="1" hidden="1">
      <c r="A50" s="93"/>
      <c r="B50" s="86"/>
      <c r="C50" s="90" t="s">
        <v>57</v>
      </c>
      <c r="D50" s="90"/>
      <c r="E50" s="90"/>
      <c r="F50" s="90"/>
      <c r="G50" s="90"/>
      <c r="H50" s="90"/>
      <c r="I50" s="90"/>
      <c r="J50" s="90"/>
      <c r="K50" s="90"/>
      <c r="L50" s="90"/>
      <c r="M50" s="90"/>
      <c r="N50" s="90"/>
      <c r="O50" s="90"/>
      <c r="P50" s="90"/>
      <c r="Q50" s="90"/>
      <c r="R50" s="90"/>
      <c r="S50" s="90"/>
      <c r="T50" s="90"/>
      <c r="U50" s="90"/>
      <c r="V50" s="90"/>
      <c r="W50" s="90"/>
      <c r="X50" s="102"/>
      <c r="Y50" s="101"/>
      <c r="Z50" s="105"/>
      <c r="AA50" s="100"/>
      <c r="AB50" s="101"/>
      <c r="AC50" s="100"/>
      <c r="AD50" s="101"/>
    </row>
    <row r="51" spans="1:30" s="3" customFormat="1" ht="12" customHeight="1" hidden="1">
      <c r="A51" s="94" t="str">
        <f>IF(AND(Input!C$31&gt;0,Input!C38&gt;0,Input!D38="Festival"),UPPER(Input!C$31),"Hide")</f>
        <v>Hide</v>
      </c>
      <c r="B51" s="87">
        <f>IF(Input!C$38&gt;0,UPPER(Input!C$38),"")</f>
      </c>
      <c r="C51" s="99">
        <f>IF(C49&gt;=160,"I",IF(C49&gt;=120,"II",IF(C49&gt;=80,"III",IF(C49=0,"","IV"))))</f>
      </c>
      <c r="D51" s="99"/>
      <c r="E51" s="99">
        <f>IF(E49&gt;=160,"I",IF(E49&gt;=120,"II",IF(E49&gt;=80,"III",IF(E49=0,"","IV"))))</f>
      </c>
      <c r="F51" s="99"/>
      <c r="G51" s="99">
        <f>IF(G49&gt;=160,"I",IF(G49&gt;=120,"II",IF(G49&gt;=80,"III",IF(G49=0,"","IV"))))</f>
      </c>
      <c r="H51" s="99"/>
      <c r="I51" s="99">
        <f>IF(I49&gt;=160,"I",IF(I49&gt;=120,"II",IF(I49&gt;=80,"III",IF(I49=0,"","IV"))))</f>
      </c>
      <c r="J51" s="99"/>
      <c r="K51" s="99">
        <f>IF(K49&gt;=160,"I",IF(K49&gt;=120,"II",IF(K49&gt;=80,"III",IF(K49=0,"","IV"))))</f>
      </c>
      <c r="L51" s="99"/>
      <c r="M51" s="99">
        <f>IF(M49&gt;=160,"I",IF(M49&gt;=120,"II",IF(M49&gt;=80,"III",IF(M49=0,"","IV"))))</f>
      </c>
      <c r="N51" s="99"/>
      <c r="O51" s="97">
        <f>IF(O49&gt;0,"Penalty Applied","")</f>
      </c>
      <c r="P51" s="88" t="s">
        <v>55</v>
      </c>
      <c r="Q51" s="88"/>
      <c r="R51" s="88"/>
      <c r="S51" s="88"/>
      <c r="T51" s="88"/>
      <c r="U51" s="88"/>
      <c r="V51" s="88"/>
      <c r="W51" s="88"/>
      <c r="X51" s="89">
        <f>IF(P49&gt;=80,"I",IF(P49&gt;=60,"II",IF(P49&gt;=40,"III",IF(P49=0,"","IV"))))</f>
      </c>
      <c r="Y51" s="88" t="s">
        <v>55</v>
      </c>
      <c r="Z51" s="97">
        <f t="shared" si="0"/>
      </c>
      <c r="AA51" s="91" t="s">
        <v>55</v>
      </c>
      <c r="AB51" s="88" t="s">
        <v>55</v>
      </c>
      <c r="AC51" s="91" t="s">
        <v>55</v>
      </c>
      <c r="AD51" s="88" t="s">
        <v>55</v>
      </c>
    </row>
    <row r="52" spans="1:30" s="3" customFormat="1" ht="12" customHeight="1" hidden="1">
      <c r="A52" s="95"/>
      <c r="B52" s="87"/>
      <c r="C52" s="99"/>
      <c r="D52" s="99"/>
      <c r="E52" s="99"/>
      <c r="F52" s="99"/>
      <c r="G52" s="99"/>
      <c r="H52" s="99"/>
      <c r="I52" s="99"/>
      <c r="J52" s="99"/>
      <c r="K52" s="99"/>
      <c r="L52" s="99"/>
      <c r="M52" s="99"/>
      <c r="N52" s="99"/>
      <c r="O52" s="97"/>
      <c r="P52" s="88"/>
      <c r="Q52" s="88"/>
      <c r="R52" s="88"/>
      <c r="S52" s="88"/>
      <c r="T52" s="88"/>
      <c r="U52" s="88"/>
      <c r="V52" s="88"/>
      <c r="W52" s="88"/>
      <c r="X52" s="89"/>
      <c r="Y52" s="88"/>
      <c r="Z52" s="97"/>
      <c r="AA52" s="91"/>
      <c r="AB52" s="88"/>
      <c r="AC52" s="91"/>
      <c r="AD52" s="88"/>
    </row>
    <row r="53" spans="1:30" s="3" customFormat="1" ht="12" customHeight="1" hidden="1">
      <c r="A53" s="96" t="str">
        <f>IF(AND(Input!C$31&gt;0,Input!C38&gt;0,Input!D38="Comments Only"),UPPER(Input!C$31),"Hide")</f>
        <v>Hide</v>
      </c>
      <c r="B53" s="87">
        <f>IF(Input!C$38&gt;0,UPPER(Input!C$38),"")</f>
      </c>
      <c r="C53" s="98" t="s">
        <v>54</v>
      </c>
      <c r="D53" s="98"/>
      <c r="E53" s="98" t="s">
        <v>54</v>
      </c>
      <c r="F53" s="98"/>
      <c r="G53" s="98" t="s">
        <v>54</v>
      </c>
      <c r="H53" s="98"/>
      <c r="I53" s="98" t="s">
        <v>54</v>
      </c>
      <c r="J53" s="98"/>
      <c r="K53" s="98" t="s">
        <v>54</v>
      </c>
      <c r="L53" s="98"/>
      <c r="M53" s="98" t="s">
        <v>54</v>
      </c>
      <c r="N53" s="98"/>
      <c r="O53" s="88" t="s">
        <v>55</v>
      </c>
      <c r="P53" s="88" t="s">
        <v>55</v>
      </c>
      <c r="Q53" s="88"/>
      <c r="R53" s="88"/>
      <c r="S53" s="88"/>
      <c r="T53" s="88"/>
      <c r="U53" s="88"/>
      <c r="V53" s="88"/>
      <c r="W53" s="88"/>
      <c r="X53" s="89" t="s">
        <v>55</v>
      </c>
      <c r="Y53" s="88" t="s">
        <v>55</v>
      </c>
      <c r="Z53" s="97">
        <f t="shared" si="0"/>
      </c>
      <c r="AA53" s="91" t="s">
        <v>56</v>
      </c>
      <c r="AB53" s="88" t="s">
        <v>55</v>
      </c>
      <c r="AC53" s="91" t="s">
        <v>56</v>
      </c>
      <c r="AD53" s="88" t="s">
        <v>55</v>
      </c>
    </row>
    <row r="54" spans="1:30" s="3" customFormat="1" ht="12" customHeight="1" hidden="1">
      <c r="A54" s="96"/>
      <c r="B54" s="87"/>
      <c r="C54" s="98"/>
      <c r="D54" s="98"/>
      <c r="E54" s="98"/>
      <c r="F54" s="98"/>
      <c r="G54" s="98"/>
      <c r="H54" s="98"/>
      <c r="I54" s="98"/>
      <c r="J54" s="98"/>
      <c r="K54" s="98"/>
      <c r="L54" s="98"/>
      <c r="M54" s="98"/>
      <c r="N54" s="98"/>
      <c r="O54" s="88"/>
      <c r="P54" s="88"/>
      <c r="Q54" s="88"/>
      <c r="R54" s="88"/>
      <c r="S54" s="88"/>
      <c r="T54" s="88"/>
      <c r="U54" s="88"/>
      <c r="V54" s="88"/>
      <c r="W54" s="88"/>
      <c r="X54" s="89"/>
      <c r="Y54" s="88"/>
      <c r="Z54" s="97"/>
      <c r="AA54" s="91"/>
      <c r="AB54" s="88"/>
      <c r="AC54" s="91"/>
      <c r="AD54" s="88"/>
    </row>
    <row r="55" spans="1:30" ht="12" customHeight="1" hidden="1">
      <c r="A55" s="96" t="str">
        <f>IF(AND(Input!C$31&gt;0,Input!C39&gt;0,Input!D39="Competitive"),UPPER(Input!C$31),"Hide")</f>
        <v>Hide</v>
      </c>
      <c r="B55" s="87">
        <f>IF(Input!C$39&gt;0,UPPER(Input!C$39),"")</f>
      </c>
      <c r="C55" s="107"/>
      <c r="D55" s="107"/>
      <c r="E55" s="107"/>
      <c r="F55" s="107"/>
      <c r="G55" s="107"/>
      <c r="H55" s="107"/>
      <c r="I55" s="107"/>
      <c r="J55" s="107"/>
      <c r="K55" s="107"/>
      <c r="L55" s="107"/>
      <c r="M55" s="107"/>
      <c r="N55" s="107"/>
      <c r="O55" s="107"/>
      <c r="P55" s="88">
        <f>(C55+E55+G55+M55)*0.1+(I55+K55)*0.05-O55</f>
        <v>0</v>
      </c>
      <c r="Q55" s="88">
        <f>SUM(INT(C55*100000),INT(E55*100000),INT(G55*100000),INT(I55*50000),INT(K55*50000),INT(M55*100000),-(O55*1000000))</f>
        <v>0</v>
      </c>
      <c r="R55" s="88">
        <f>IF(Q55&gt;0,(RANK(Q55,(Q$7,Q$15,Q$23,Q$31,Q$39,Q$47,Q$55,Q$63,Q$71,Q$79))),"")</f>
      </c>
      <c r="S55" s="88">
        <f>C55+E55</f>
        <v>0</v>
      </c>
      <c r="T55" s="88">
        <f>IF(S55&gt;0,(RANK(S55,(S$7,S$15,S$23,S$31,S$39,S$47,S$55,S$63,S$71,S$79))),"")</f>
      </c>
      <c r="U55" s="88">
        <f>I55+K55</f>
        <v>0</v>
      </c>
      <c r="V55" s="88">
        <f>IF(U55&gt;0,(RANK(U55,(U$7,U$15,U$23,U$31,U$39,U$47,U$55,U$63,U$71,U$79))),"")</f>
      </c>
      <c r="W55" s="106">
        <f>IF((AND(Q55&gt;0,S55&gt;0,U55&gt;0)),1000000-(R55*10000+T55*100+V55),0)</f>
        <v>0</v>
      </c>
      <c r="X55" s="89">
        <f>IF(P55&gt;=80,"I",IF(P55&gt;=60,"II",IF(P55&gt;=40,"III",IF(P55=0,"","IV"))))</f>
      </c>
      <c r="Y55" s="88">
        <f>IF(W55&gt;0,(RANK(W55,(W$7,W$15,W$23,W$31,W$39,W$47,W$55,W$63,W$71,W$79))),"")</f>
      </c>
      <c r="Z55" s="97">
        <f t="shared" si="0"/>
      </c>
      <c r="AA55" s="103"/>
      <c r="AB55" s="88">
        <f>IF(AA55&gt;0,(RANK(AA55,(AA$7,AA$15,AA$23,AA$31,AA$39,AA$47,AA$55,AA$63,AA$71,AA$79))),"")</f>
      </c>
      <c r="AC55" s="103"/>
      <c r="AD55" s="88">
        <f>IF(AC55&gt;0,(RANK(AC55,(AC$7,AC$15,AC$23,AC$31,AC$39,AC$47,AC$55,AC$63,AC$71,AC$79))),"")</f>
      </c>
    </row>
    <row r="56" spans="1:30" ht="12" customHeight="1" hidden="1">
      <c r="A56" s="96"/>
      <c r="B56" s="87"/>
      <c r="C56" s="27">
        <f>IF(C55&gt;0,C55*0.1,"")</f>
      </c>
      <c r="D56" s="26">
        <f>IF(C55&gt;0,(RANK(C55,(C$7,C$15,C$23,C$31,C$39,C$47,C$55,C$63,C$71,C$79))),"")</f>
      </c>
      <c r="E56" s="27">
        <f>IF(E55&gt;0,E55*0.1,"")</f>
      </c>
      <c r="F56" s="26">
        <f>IF(E55&gt;0,(RANK(E55,(E$7,E$15,E$23,E$31,E$39,E$47,E$55,E$63,E$71,E$79))),"")</f>
      </c>
      <c r="G56" s="27">
        <f>IF(G55&gt;0,G55*0.1,"")</f>
      </c>
      <c r="H56" s="26">
        <f>IF(G55&gt;0,(RANK(G55,(G$7,G$15,G$23,G$31,G$39,G$47,G$55,G$63,G$71,G$79))),"")</f>
      </c>
      <c r="I56" s="27">
        <f>IF(I55&gt;0,I55*0.05,"")</f>
      </c>
      <c r="J56" s="26">
        <f>IF(I55&gt;0,(RANK(I55,(I$7,I$15,I$23,I$31,I$39,I$47,I$55,I$63,I$71,I$79))),"")</f>
      </c>
      <c r="K56" s="27">
        <f>IF(K55&gt;0,K55*0.05,"")</f>
      </c>
      <c r="L56" s="26">
        <f>IF(K55&gt;0,(RANK(K55,(K$7,K$15,K$23,K$31,K$39,K$47,K$55,K$63,K$71,K$79))),"")</f>
      </c>
      <c r="M56" s="27">
        <f>IF(M55&gt;0,M55*0.1,"")</f>
      </c>
      <c r="N56" s="26">
        <f>IF(M55&gt;0,(RANK(M55,(M$7,M$15,M$23,M$31,M$39,M$47,M$55,M$63,M$71,M$79))),"")</f>
      </c>
      <c r="O56" s="107"/>
      <c r="P56" s="88"/>
      <c r="Q56" s="88"/>
      <c r="R56" s="88"/>
      <c r="S56" s="88"/>
      <c r="T56" s="88"/>
      <c r="U56" s="88"/>
      <c r="V56" s="88"/>
      <c r="W56" s="106"/>
      <c r="X56" s="89"/>
      <c r="Y56" s="88"/>
      <c r="Z56" s="97"/>
      <c r="AA56" s="103"/>
      <c r="AB56" s="88"/>
      <c r="AC56" s="103"/>
      <c r="AD56" s="88"/>
    </row>
    <row r="57" spans="1:30" s="3" customFormat="1" ht="12" customHeight="1" hidden="1">
      <c r="A57" s="92" t="str">
        <f>IF(AND(Input!C$31&gt;0,Input!C39&gt;0,Input!D39="Festival"),UPPER(Input!C$31),"Hide")</f>
        <v>Hide</v>
      </c>
      <c r="B57" s="86">
        <f>IF(Input!C$39&gt;0,(UPPER(Input!C$39)&amp;" (Scores)"),"")</f>
      </c>
      <c r="C57" s="104"/>
      <c r="D57" s="104"/>
      <c r="E57" s="104"/>
      <c r="F57" s="104"/>
      <c r="G57" s="104"/>
      <c r="H57" s="104"/>
      <c r="I57" s="104"/>
      <c r="J57" s="104"/>
      <c r="K57" s="104"/>
      <c r="L57" s="104"/>
      <c r="M57" s="104"/>
      <c r="N57" s="104"/>
      <c r="O57" s="48"/>
      <c r="P57" s="49">
        <f>(C57+E57+G57+M57)*0.1+(I57+K57)*0.05-O57</f>
        <v>0</v>
      </c>
      <c r="Q57" s="90"/>
      <c r="R57" s="90"/>
      <c r="S57" s="90"/>
      <c r="T57" s="90"/>
      <c r="U57" s="90"/>
      <c r="V57" s="90"/>
      <c r="W57" s="90"/>
      <c r="X57" s="102"/>
      <c r="Y57" s="101"/>
      <c r="Z57" s="105">
        <f t="shared" si="0"/>
      </c>
      <c r="AA57" s="100"/>
      <c r="AB57" s="101"/>
      <c r="AC57" s="100"/>
      <c r="AD57" s="101"/>
    </row>
    <row r="58" spans="1:30" s="3" customFormat="1" ht="12" customHeight="1" hidden="1">
      <c r="A58" s="93"/>
      <c r="B58" s="86"/>
      <c r="C58" s="90" t="s">
        <v>57</v>
      </c>
      <c r="D58" s="90"/>
      <c r="E58" s="90"/>
      <c r="F58" s="90"/>
      <c r="G58" s="90"/>
      <c r="H58" s="90"/>
      <c r="I58" s="90"/>
      <c r="J58" s="90"/>
      <c r="K58" s="90"/>
      <c r="L58" s="90"/>
      <c r="M58" s="90"/>
      <c r="N58" s="90"/>
      <c r="O58" s="90"/>
      <c r="P58" s="90"/>
      <c r="Q58" s="90"/>
      <c r="R58" s="90"/>
      <c r="S58" s="90"/>
      <c r="T58" s="90"/>
      <c r="U58" s="90"/>
      <c r="V58" s="90"/>
      <c r="W58" s="90"/>
      <c r="X58" s="102"/>
      <c r="Y58" s="101"/>
      <c r="Z58" s="105"/>
      <c r="AA58" s="100"/>
      <c r="AB58" s="101"/>
      <c r="AC58" s="100"/>
      <c r="AD58" s="101"/>
    </row>
    <row r="59" spans="1:30" s="3" customFormat="1" ht="12" customHeight="1" hidden="1">
      <c r="A59" s="94" t="str">
        <f>IF(AND(Input!C$31&gt;0,Input!C39&gt;0,Input!D39="Festival"),UPPER(Input!C$31),"Hide")</f>
        <v>Hide</v>
      </c>
      <c r="B59" s="87">
        <f>IF(Input!C$39&gt;0,UPPER(Input!C$39),"")</f>
      </c>
      <c r="C59" s="99">
        <f>IF(C57&gt;=160,"I",IF(C57&gt;=120,"II",IF(C57&gt;=80,"III",IF(C57=0,"","IV"))))</f>
      </c>
      <c r="D59" s="99"/>
      <c r="E59" s="99">
        <f>IF(E57&gt;=160,"I",IF(E57&gt;=120,"II",IF(E57&gt;=80,"III",IF(E57=0,"","IV"))))</f>
      </c>
      <c r="F59" s="99"/>
      <c r="G59" s="99">
        <f>IF(G57&gt;=160,"I",IF(G57&gt;=120,"II",IF(G57&gt;=80,"III",IF(G57=0,"","IV"))))</f>
      </c>
      <c r="H59" s="99"/>
      <c r="I59" s="99">
        <f>IF(I57&gt;=160,"I",IF(I57&gt;=120,"II",IF(I57&gt;=80,"III",IF(I57=0,"","IV"))))</f>
      </c>
      <c r="J59" s="99"/>
      <c r="K59" s="99">
        <f>IF(K57&gt;=160,"I",IF(K57&gt;=120,"II",IF(K57&gt;=80,"III",IF(K57=0,"","IV"))))</f>
      </c>
      <c r="L59" s="99"/>
      <c r="M59" s="99">
        <f>IF(M57&gt;=160,"I",IF(M57&gt;=120,"II",IF(M57&gt;=80,"III",IF(M57=0,"","IV"))))</f>
      </c>
      <c r="N59" s="99"/>
      <c r="O59" s="97">
        <f>IF(O57&gt;0,"Penalty Applied","")</f>
      </c>
      <c r="P59" s="88" t="s">
        <v>55</v>
      </c>
      <c r="Q59" s="88"/>
      <c r="R59" s="88"/>
      <c r="S59" s="88"/>
      <c r="T59" s="88"/>
      <c r="U59" s="88"/>
      <c r="V59" s="88"/>
      <c r="W59" s="88"/>
      <c r="X59" s="89">
        <f>IF(P57&gt;=80,"I",IF(P57&gt;=60,"II",IF(P57&gt;=40,"III",IF(P57=0,"","IV"))))</f>
      </c>
      <c r="Y59" s="88" t="s">
        <v>55</v>
      </c>
      <c r="Z59" s="97">
        <f t="shared" si="0"/>
      </c>
      <c r="AA59" s="91" t="s">
        <v>55</v>
      </c>
      <c r="AB59" s="88" t="s">
        <v>55</v>
      </c>
      <c r="AC59" s="91" t="s">
        <v>55</v>
      </c>
      <c r="AD59" s="88" t="s">
        <v>55</v>
      </c>
    </row>
    <row r="60" spans="1:30" s="3" customFormat="1" ht="12" customHeight="1" hidden="1">
      <c r="A60" s="95"/>
      <c r="B60" s="87"/>
      <c r="C60" s="99"/>
      <c r="D60" s="99"/>
      <c r="E60" s="99"/>
      <c r="F60" s="99"/>
      <c r="G60" s="99"/>
      <c r="H60" s="99"/>
      <c r="I60" s="99"/>
      <c r="J60" s="99"/>
      <c r="K60" s="99"/>
      <c r="L60" s="99"/>
      <c r="M60" s="99"/>
      <c r="N60" s="99"/>
      <c r="O60" s="97"/>
      <c r="P60" s="88"/>
      <c r="Q60" s="88"/>
      <c r="R60" s="88"/>
      <c r="S60" s="88"/>
      <c r="T60" s="88"/>
      <c r="U60" s="88"/>
      <c r="V60" s="88"/>
      <c r="W60" s="88"/>
      <c r="X60" s="89"/>
      <c r="Y60" s="88"/>
      <c r="Z60" s="97"/>
      <c r="AA60" s="91"/>
      <c r="AB60" s="88"/>
      <c r="AC60" s="91"/>
      <c r="AD60" s="88"/>
    </row>
    <row r="61" spans="1:30" s="3" customFormat="1" ht="12" customHeight="1" hidden="1">
      <c r="A61" s="96" t="str">
        <f>IF(AND(Input!C$31&gt;0,Input!C39&gt;0,Input!D39="Comments Only"),UPPER(Input!C$31),"Hide")</f>
        <v>Hide</v>
      </c>
      <c r="B61" s="87">
        <f>IF(Input!C$39&gt;0,UPPER(Input!C$39),"")</f>
      </c>
      <c r="C61" s="98" t="s">
        <v>54</v>
      </c>
      <c r="D61" s="98"/>
      <c r="E61" s="98" t="s">
        <v>54</v>
      </c>
      <c r="F61" s="98"/>
      <c r="G61" s="98" t="s">
        <v>54</v>
      </c>
      <c r="H61" s="98"/>
      <c r="I61" s="98" t="s">
        <v>54</v>
      </c>
      <c r="J61" s="98"/>
      <c r="K61" s="98" t="s">
        <v>54</v>
      </c>
      <c r="L61" s="98"/>
      <c r="M61" s="98" t="s">
        <v>54</v>
      </c>
      <c r="N61" s="98"/>
      <c r="O61" s="88" t="s">
        <v>55</v>
      </c>
      <c r="P61" s="88" t="s">
        <v>55</v>
      </c>
      <c r="Q61" s="88"/>
      <c r="R61" s="88"/>
      <c r="S61" s="88"/>
      <c r="T61" s="88"/>
      <c r="U61" s="88"/>
      <c r="V61" s="88"/>
      <c r="W61" s="88"/>
      <c r="X61" s="89" t="s">
        <v>55</v>
      </c>
      <c r="Y61" s="88" t="s">
        <v>55</v>
      </c>
      <c r="Z61" s="97">
        <f t="shared" si="0"/>
      </c>
      <c r="AA61" s="91" t="s">
        <v>56</v>
      </c>
      <c r="AB61" s="88" t="s">
        <v>55</v>
      </c>
      <c r="AC61" s="91" t="s">
        <v>56</v>
      </c>
      <c r="AD61" s="88" t="s">
        <v>55</v>
      </c>
    </row>
    <row r="62" spans="1:30" s="3" customFormat="1" ht="12" customHeight="1" hidden="1">
      <c r="A62" s="96"/>
      <c r="B62" s="87"/>
      <c r="C62" s="98"/>
      <c r="D62" s="98"/>
      <c r="E62" s="98"/>
      <c r="F62" s="98"/>
      <c r="G62" s="98"/>
      <c r="H62" s="98"/>
      <c r="I62" s="98"/>
      <c r="J62" s="98"/>
      <c r="K62" s="98"/>
      <c r="L62" s="98"/>
      <c r="M62" s="98"/>
      <c r="N62" s="98"/>
      <c r="O62" s="88"/>
      <c r="P62" s="88"/>
      <c r="Q62" s="88"/>
      <c r="R62" s="88"/>
      <c r="S62" s="88"/>
      <c r="T62" s="88"/>
      <c r="U62" s="88"/>
      <c r="V62" s="88"/>
      <c r="W62" s="88"/>
      <c r="X62" s="89"/>
      <c r="Y62" s="88"/>
      <c r="Z62" s="97"/>
      <c r="AA62" s="91"/>
      <c r="AB62" s="88"/>
      <c r="AC62" s="91"/>
      <c r="AD62" s="88"/>
    </row>
    <row r="63" spans="1:30" ht="12" customHeight="1" hidden="1">
      <c r="A63" s="96" t="str">
        <f>IF(AND(Input!C$31&gt;0,Input!C40&gt;0,Input!D40="Competitive"),UPPER(Input!C$31),"Hide")</f>
        <v>Hide</v>
      </c>
      <c r="B63" s="87">
        <f>IF(Input!C$40&gt;0,UPPER(Input!C$40),"")</f>
      </c>
      <c r="C63" s="107"/>
      <c r="D63" s="107"/>
      <c r="E63" s="107"/>
      <c r="F63" s="107"/>
      <c r="G63" s="107"/>
      <c r="H63" s="107"/>
      <c r="I63" s="107"/>
      <c r="J63" s="107"/>
      <c r="K63" s="107"/>
      <c r="L63" s="107"/>
      <c r="M63" s="107"/>
      <c r="N63" s="107"/>
      <c r="O63" s="107"/>
      <c r="P63" s="88">
        <f>(C63+E63+G63+M63)*0.1+(I63+K63)*0.05-O63</f>
        <v>0</v>
      </c>
      <c r="Q63" s="88">
        <f>SUM(INT(C63*100000),INT(E63*100000),INT(G63*100000),INT(I63*50000),INT(K63*50000),INT(M63*100000),-(O63*1000000))</f>
        <v>0</v>
      </c>
      <c r="R63" s="88">
        <f>IF(Q63&gt;0,(RANK(Q63,(Q$7,Q$15,Q$23,Q$31,Q$39,Q$47,Q$55,Q$63,Q$71,Q$79))),"")</f>
      </c>
      <c r="S63" s="88">
        <f>C63+E63</f>
        <v>0</v>
      </c>
      <c r="T63" s="88">
        <f>IF(S63&gt;0,(RANK(S63,(S$7,S$15,S$23,S$31,S$39,S$47,S$55,S$63,S$71,S$79))),"")</f>
      </c>
      <c r="U63" s="88">
        <f>I63+K63</f>
        <v>0</v>
      </c>
      <c r="V63" s="88">
        <f>IF(U63&gt;0,(RANK(U63,(U$7,U$15,U$23,U$31,U$39,U$47,U$55,U$63,U$71,U$79))),"")</f>
      </c>
      <c r="W63" s="106">
        <f>IF((AND(Q63&gt;0,S63&gt;0,U63&gt;0)),1000000-(R63*10000+T63*100+V63),0)</f>
        <v>0</v>
      </c>
      <c r="X63" s="89">
        <f>IF(P63&gt;=80,"I",IF(P63&gt;=60,"II",IF(P63&gt;=40,"III",IF(P63=0,"","IV"))))</f>
      </c>
      <c r="Y63" s="88">
        <f>IF(W63&gt;0,(RANK(W63,(W$7,W$15,W$23,W$31,W$39,W$47,W$55,W$63,W$71,W$79))),"")</f>
      </c>
      <c r="Z63" s="97">
        <f t="shared" si="0"/>
      </c>
      <c r="AA63" s="103"/>
      <c r="AB63" s="88">
        <f>IF(AA63&gt;0,(RANK(AA63,(AA$7,AA$15,AA$23,AA$31,AA$39,AA$47,AA$55,AA$63,AA$71,AA$79))),"")</f>
      </c>
      <c r="AC63" s="103"/>
      <c r="AD63" s="88">
        <f>IF(AC63&gt;0,(RANK(AC63,(AC$7,AC$15,AC$23,AC$31,AC$39,AC$47,AC$55,AC$63,AC$71,AC$79))),"")</f>
      </c>
    </row>
    <row r="64" spans="1:30" ht="12" customHeight="1" hidden="1">
      <c r="A64" s="96"/>
      <c r="B64" s="87"/>
      <c r="C64" s="27">
        <f>IF(C63&gt;0,C63*0.1,"")</f>
      </c>
      <c r="D64" s="26">
        <f>IF(C63&gt;0,(RANK(C63,(C$7,C$15,C$23,C$31,C$39,C$47,C$55,C$63,C$71,C$79))),"")</f>
      </c>
      <c r="E64" s="27">
        <f>IF(E63&gt;0,E63*0.1,"")</f>
      </c>
      <c r="F64" s="26">
        <f>IF(E63&gt;0,(RANK(E63,(E$7,E$15,E$23,E$31,E$39,E$47,E$55,E$63,E$71,E$79))),"")</f>
      </c>
      <c r="G64" s="27">
        <f>IF(G63&gt;0,G63*0.1,"")</f>
      </c>
      <c r="H64" s="26">
        <f>IF(G63&gt;0,(RANK(G63,(G$7,G$15,G$23,G$31,G$39,G$47,G$55,G$63,G$71,G$79))),"")</f>
      </c>
      <c r="I64" s="27">
        <f>IF(I63&gt;0,I63*0.05,"")</f>
      </c>
      <c r="J64" s="26">
        <f>IF(I63&gt;0,(RANK(I63,(I$7,I$15,I$23,I$31,I$39,I$47,I$55,I$63,I$71,I$79))),"")</f>
      </c>
      <c r="K64" s="27">
        <f>IF(K63&gt;0,K63*0.05,"")</f>
      </c>
      <c r="L64" s="26">
        <f>IF(K63&gt;0,(RANK(K63,(K$7,K$15,K$23,K$31,K$39,K$47,K$55,K$63,K$71,K$79))),"")</f>
      </c>
      <c r="M64" s="27">
        <f>IF(M63&gt;0,M63*0.1,"")</f>
      </c>
      <c r="N64" s="26">
        <f>IF(M63&gt;0,(RANK(M63,(M$7,M$15,M$23,M$31,M$39,M$47,M$55,M$63,M$71,M$79))),"")</f>
      </c>
      <c r="O64" s="107"/>
      <c r="P64" s="88"/>
      <c r="Q64" s="88"/>
      <c r="R64" s="88"/>
      <c r="S64" s="88"/>
      <c r="T64" s="88"/>
      <c r="U64" s="88"/>
      <c r="V64" s="88"/>
      <c r="W64" s="106"/>
      <c r="X64" s="89"/>
      <c r="Y64" s="88"/>
      <c r="Z64" s="97"/>
      <c r="AA64" s="103"/>
      <c r="AB64" s="88"/>
      <c r="AC64" s="103"/>
      <c r="AD64" s="88"/>
    </row>
    <row r="65" spans="1:30" s="3" customFormat="1" ht="12" customHeight="1" hidden="1">
      <c r="A65" s="92" t="str">
        <f>IF(AND(Input!C$31&gt;0,Input!C40&gt;0,Input!D40="Festival"),UPPER(Input!C$31),"Hide")</f>
        <v>Hide</v>
      </c>
      <c r="B65" s="86">
        <f>IF(Input!C$40&gt;0,(UPPER(Input!C$40)&amp;" (Scores)"),"")</f>
      </c>
      <c r="C65" s="104"/>
      <c r="D65" s="104"/>
      <c r="E65" s="104"/>
      <c r="F65" s="104"/>
      <c r="G65" s="104"/>
      <c r="H65" s="104"/>
      <c r="I65" s="104"/>
      <c r="J65" s="104"/>
      <c r="K65" s="104"/>
      <c r="L65" s="104"/>
      <c r="M65" s="104"/>
      <c r="N65" s="104"/>
      <c r="O65" s="48"/>
      <c r="P65" s="49">
        <f>(C65+E65+G65+M65)*0.1+(I65+K65)*0.05-O65</f>
        <v>0</v>
      </c>
      <c r="Q65" s="90"/>
      <c r="R65" s="90"/>
      <c r="S65" s="90"/>
      <c r="T65" s="90"/>
      <c r="U65" s="90"/>
      <c r="V65" s="90"/>
      <c r="W65" s="90"/>
      <c r="X65" s="102"/>
      <c r="Y65" s="101"/>
      <c r="Z65" s="105">
        <f t="shared" si="0"/>
      </c>
      <c r="AA65" s="100"/>
      <c r="AB65" s="101"/>
      <c r="AC65" s="100"/>
      <c r="AD65" s="101"/>
    </row>
    <row r="66" spans="1:30" s="3" customFormat="1" ht="12" customHeight="1" hidden="1">
      <c r="A66" s="93"/>
      <c r="B66" s="86"/>
      <c r="C66" s="90" t="s">
        <v>57</v>
      </c>
      <c r="D66" s="90"/>
      <c r="E66" s="90"/>
      <c r="F66" s="90"/>
      <c r="G66" s="90"/>
      <c r="H66" s="90"/>
      <c r="I66" s="90"/>
      <c r="J66" s="90"/>
      <c r="K66" s="90"/>
      <c r="L66" s="90"/>
      <c r="M66" s="90"/>
      <c r="N66" s="90"/>
      <c r="O66" s="90"/>
      <c r="P66" s="90"/>
      <c r="Q66" s="90"/>
      <c r="R66" s="90"/>
      <c r="S66" s="90"/>
      <c r="T66" s="90"/>
      <c r="U66" s="90"/>
      <c r="V66" s="90"/>
      <c r="W66" s="90"/>
      <c r="X66" s="102"/>
      <c r="Y66" s="101"/>
      <c r="Z66" s="105"/>
      <c r="AA66" s="100"/>
      <c r="AB66" s="101"/>
      <c r="AC66" s="100"/>
      <c r="AD66" s="101"/>
    </row>
    <row r="67" spans="1:30" s="3" customFormat="1" ht="12" customHeight="1" hidden="1">
      <c r="A67" s="94" t="str">
        <f>IF(AND(Input!C$31&gt;0,Input!C40&gt;0,Input!D40="Festival"),UPPER(Input!C$31),"Hide")</f>
        <v>Hide</v>
      </c>
      <c r="B67" s="87">
        <f>IF(Input!C$40&gt;0,UPPER(Input!C$40),"")</f>
      </c>
      <c r="C67" s="99">
        <f>IF(C65&gt;=160,"I",IF(C65&gt;=120,"II",IF(C65&gt;=80,"III",IF(C65=0,"","IV"))))</f>
      </c>
      <c r="D67" s="99"/>
      <c r="E67" s="99">
        <f>IF(E65&gt;=160,"I",IF(E65&gt;=120,"II",IF(E65&gt;=80,"III",IF(E65=0,"","IV"))))</f>
      </c>
      <c r="F67" s="99"/>
      <c r="G67" s="99">
        <f>IF(G65&gt;=160,"I",IF(G65&gt;=120,"II",IF(G65&gt;=80,"III",IF(G65=0,"","IV"))))</f>
      </c>
      <c r="H67" s="99"/>
      <c r="I67" s="99">
        <f>IF(I65&gt;=160,"I",IF(I65&gt;=120,"II",IF(I65&gt;=80,"III",IF(I65=0,"","IV"))))</f>
      </c>
      <c r="J67" s="99"/>
      <c r="K67" s="99">
        <f>IF(K65&gt;=160,"I",IF(K65&gt;=120,"II",IF(K65&gt;=80,"III",IF(K65=0,"","IV"))))</f>
      </c>
      <c r="L67" s="99"/>
      <c r="M67" s="99">
        <f>IF(M65&gt;=160,"I",IF(M65&gt;=120,"II",IF(M65&gt;=80,"III",IF(M65=0,"","IV"))))</f>
      </c>
      <c r="N67" s="99"/>
      <c r="O67" s="97">
        <f>IF(O65&gt;0,"Penalty Applied","")</f>
      </c>
      <c r="P67" s="88" t="s">
        <v>55</v>
      </c>
      <c r="Q67" s="88"/>
      <c r="R67" s="88"/>
      <c r="S67" s="88"/>
      <c r="T67" s="88"/>
      <c r="U67" s="88"/>
      <c r="V67" s="88"/>
      <c r="W67" s="88"/>
      <c r="X67" s="89">
        <f>IF(P65&gt;=80,"I",IF(P65&gt;=60,"II",IF(P65&gt;=40,"III",IF(P65=0,"","IV"))))</f>
      </c>
      <c r="Y67" s="88" t="s">
        <v>55</v>
      </c>
      <c r="Z67" s="97">
        <f t="shared" si="0"/>
      </c>
      <c r="AA67" s="91" t="s">
        <v>55</v>
      </c>
      <c r="AB67" s="88" t="s">
        <v>55</v>
      </c>
      <c r="AC67" s="91" t="s">
        <v>55</v>
      </c>
      <c r="AD67" s="88" t="s">
        <v>55</v>
      </c>
    </row>
    <row r="68" spans="1:30" s="3" customFormat="1" ht="12" customHeight="1" hidden="1">
      <c r="A68" s="95"/>
      <c r="B68" s="87"/>
      <c r="C68" s="99"/>
      <c r="D68" s="99"/>
      <c r="E68" s="99"/>
      <c r="F68" s="99"/>
      <c r="G68" s="99"/>
      <c r="H68" s="99"/>
      <c r="I68" s="99"/>
      <c r="J68" s="99"/>
      <c r="K68" s="99"/>
      <c r="L68" s="99"/>
      <c r="M68" s="99"/>
      <c r="N68" s="99"/>
      <c r="O68" s="97"/>
      <c r="P68" s="88"/>
      <c r="Q68" s="88"/>
      <c r="R68" s="88"/>
      <c r="S68" s="88"/>
      <c r="T68" s="88"/>
      <c r="U68" s="88"/>
      <c r="V68" s="88"/>
      <c r="W68" s="88"/>
      <c r="X68" s="89"/>
      <c r="Y68" s="88"/>
      <c r="Z68" s="97"/>
      <c r="AA68" s="91"/>
      <c r="AB68" s="88"/>
      <c r="AC68" s="91"/>
      <c r="AD68" s="88"/>
    </row>
    <row r="69" spans="1:30" s="3" customFormat="1" ht="12" customHeight="1" hidden="1">
      <c r="A69" s="96" t="str">
        <f>IF(AND(Input!C$31&gt;0,Input!C40&gt;0,Input!D40="Comments Only"),UPPER(Input!C$31),"Hide")</f>
        <v>Hide</v>
      </c>
      <c r="B69" s="87">
        <f>IF(Input!C$40&gt;0,UPPER(Input!C$40),"")</f>
      </c>
      <c r="C69" s="98" t="s">
        <v>54</v>
      </c>
      <c r="D69" s="98"/>
      <c r="E69" s="98" t="s">
        <v>54</v>
      </c>
      <c r="F69" s="98"/>
      <c r="G69" s="98" t="s">
        <v>54</v>
      </c>
      <c r="H69" s="98"/>
      <c r="I69" s="98" t="s">
        <v>54</v>
      </c>
      <c r="J69" s="98"/>
      <c r="K69" s="98" t="s">
        <v>54</v>
      </c>
      <c r="L69" s="98"/>
      <c r="M69" s="98" t="s">
        <v>54</v>
      </c>
      <c r="N69" s="98"/>
      <c r="O69" s="88" t="s">
        <v>55</v>
      </c>
      <c r="P69" s="88" t="s">
        <v>55</v>
      </c>
      <c r="Q69" s="88"/>
      <c r="R69" s="88"/>
      <c r="S69" s="88"/>
      <c r="T69" s="88"/>
      <c r="U69" s="88"/>
      <c r="V69" s="88"/>
      <c r="W69" s="88"/>
      <c r="X69" s="89" t="s">
        <v>55</v>
      </c>
      <c r="Y69" s="88" t="s">
        <v>55</v>
      </c>
      <c r="Z69" s="97">
        <f t="shared" si="0"/>
      </c>
      <c r="AA69" s="91" t="s">
        <v>56</v>
      </c>
      <c r="AB69" s="88" t="s">
        <v>55</v>
      </c>
      <c r="AC69" s="91" t="s">
        <v>56</v>
      </c>
      <c r="AD69" s="88" t="s">
        <v>55</v>
      </c>
    </row>
    <row r="70" spans="1:30" s="3" customFormat="1" ht="12" customHeight="1" hidden="1">
      <c r="A70" s="96"/>
      <c r="B70" s="87"/>
      <c r="C70" s="98"/>
      <c r="D70" s="98"/>
      <c r="E70" s="98"/>
      <c r="F70" s="98"/>
      <c r="G70" s="98"/>
      <c r="H70" s="98"/>
      <c r="I70" s="98"/>
      <c r="J70" s="98"/>
      <c r="K70" s="98"/>
      <c r="L70" s="98"/>
      <c r="M70" s="98"/>
      <c r="N70" s="98"/>
      <c r="O70" s="88"/>
      <c r="P70" s="88"/>
      <c r="Q70" s="88"/>
      <c r="R70" s="88"/>
      <c r="S70" s="88"/>
      <c r="T70" s="88"/>
      <c r="U70" s="88"/>
      <c r="V70" s="88"/>
      <c r="W70" s="88"/>
      <c r="X70" s="89"/>
      <c r="Y70" s="88"/>
      <c r="Z70" s="97"/>
      <c r="AA70" s="91"/>
      <c r="AB70" s="88"/>
      <c r="AC70" s="91"/>
      <c r="AD70" s="88"/>
    </row>
    <row r="71" spans="1:30" ht="12" customHeight="1" hidden="1">
      <c r="A71" s="96" t="str">
        <f>IF(AND(Input!C$31&gt;0,Input!C41&gt;0,Input!D41="Competitive"),UPPER(Input!C$31),"Hide")</f>
        <v>Hide</v>
      </c>
      <c r="B71" s="87">
        <f>IF(Input!C$41&gt;0,UPPER(Input!C$41),"")</f>
      </c>
      <c r="C71" s="107"/>
      <c r="D71" s="107"/>
      <c r="E71" s="107"/>
      <c r="F71" s="107"/>
      <c r="G71" s="107"/>
      <c r="H71" s="107"/>
      <c r="I71" s="107"/>
      <c r="J71" s="107"/>
      <c r="K71" s="107"/>
      <c r="L71" s="107"/>
      <c r="M71" s="107"/>
      <c r="N71" s="107"/>
      <c r="O71" s="107"/>
      <c r="P71" s="88">
        <f>(C71+E71+G71+M71)*0.1+(I71+K71)*0.05-O71</f>
        <v>0</v>
      </c>
      <c r="Q71" s="88">
        <f>SUM(INT(C71*100000),INT(E71*100000),INT(G71*100000),INT(I71*50000),INT(K71*50000),INT(M71*100000),-(O71*1000000))</f>
        <v>0</v>
      </c>
      <c r="R71" s="88">
        <f>IF(Q71&gt;0,(RANK(Q71,(Q$7,Q$15,Q$23,Q$31,Q$39,Q$47,Q$55,Q$63,Q$71,Q$79))),"")</f>
      </c>
      <c r="S71" s="88">
        <f>C71+E71</f>
        <v>0</v>
      </c>
      <c r="T71" s="88">
        <f>IF(S71&gt;0,(RANK(S71,(S$7,S$15,S$23,S$31,S$39,S$47,S$55,S$63,S$71,S$79))),"")</f>
      </c>
      <c r="U71" s="88">
        <f>I71+K71</f>
        <v>0</v>
      </c>
      <c r="V71" s="88">
        <f>IF(U71&gt;0,(RANK(U71,(U$7,U$15,U$23,U$31,U$39,U$47,U$55,U$63,U$71,U$79))),"")</f>
      </c>
      <c r="W71" s="106">
        <f>IF((AND(Q71&gt;0,S71&gt;0,U71&gt;0)),1000000-(R71*10000+T71*100+V71),0)</f>
        <v>0</v>
      </c>
      <c r="X71" s="89">
        <f>IF(P71&gt;=80,"I",IF(P71&gt;=60,"II",IF(P71&gt;=40,"III",IF(P71=0,"","IV"))))</f>
      </c>
      <c r="Y71" s="88">
        <f>IF(W71&gt;0,(RANK(W71,(W$7,W$15,W$23,W$31,W$39,W$47,W$55,W$63,W$71,W$79))),"")</f>
      </c>
      <c r="Z71" s="97">
        <f t="shared" si="0"/>
      </c>
      <c r="AA71" s="103"/>
      <c r="AB71" s="88">
        <f>IF(AA71&gt;0,(RANK(AA71,(AA$7,AA$15,AA$23,AA$31,AA$39,AA$47,AA$55,AA$63,AA$71,AA$79))),"")</f>
      </c>
      <c r="AC71" s="103"/>
      <c r="AD71" s="88">
        <f>IF(AC71&gt;0,(RANK(AC71,(AC$7,AC$15,AC$23,AC$31,AC$39,AC$47,AC$55,AC$63,AC$71,AC$79))),"")</f>
      </c>
    </row>
    <row r="72" spans="1:30" ht="12" customHeight="1" hidden="1">
      <c r="A72" s="96"/>
      <c r="B72" s="87"/>
      <c r="C72" s="27">
        <f>IF(C71&gt;0,C71*0.1,"")</f>
      </c>
      <c r="D72" s="26">
        <f>IF(C71&gt;0,(RANK(C71,(C$7,C$15,C$23,C$31,C$39,C$47,C$55,C$63,C$71,C$79))),"")</f>
      </c>
      <c r="E72" s="27">
        <f>IF(E71&gt;0,E71*0.1,"")</f>
      </c>
      <c r="F72" s="26">
        <f>IF(E71&gt;0,(RANK(E71,(E$7,E$15,E$23,E$31,E$39,E$47,E$55,E$63,E$71,E$79))),"")</f>
      </c>
      <c r="G72" s="27">
        <f>IF(G71&gt;0,G71*0.1,"")</f>
      </c>
      <c r="H72" s="26">
        <f>IF(G71&gt;0,(RANK(G71,(G$7,G$15,G$23,G$31,G$39,G$47,G$55,G$63,G$71,G$79))),"")</f>
      </c>
      <c r="I72" s="27">
        <f>IF(I71&gt;0,I71*0.05,"")</f>
      </c>
      <c r="J72" s="26">
        <f>IF(I71&gt;0,(RANK(I71,(I$7,I$15,I$23,I$31,I$39,I$47,I$55,I$63,I$71,I$79))),"")</f>
      </c>
      <c r="K72" s="27">
        <f>IF(K71&gt;0,K71*0.05,"")</f>
      </c>
      <c r="L72" s="26">
        <f>IF(K71&gt;0,(RANK(K71,(K$7,K$15,K$23,K$31,K$39,K$47,K$55,K$63,K$71,K$79))),"")</f>
      </c>
      <c r="M72" s="27">
        <f>IF(M71&gt;0,M71*0.1,"")</f>
      </c>
      <c r="N72" s="26">
        <f>IF(M71&gt;0,(RANK(M71,(M$7,M$15,M$23,M$31,M$39,M$47,M$55,M$63,M$71,M$79))),"")</f>
      </c>
      <c r="O72" s="107"/>
      <c r="P72" s="88"/>
      <c r="Q72" s="88"/>
      <c r="R72" s="88"/>
      <c r="S72" s="88"/>
      <c r="T72" s="88"/>
      <c r="U72" s="88"/>
      <c r="V72" s="88"/>
      <c r="W72" s="106"/>
      <c r="X72" s="89"/>
      <c r="Y72" s="88"/>
      <c r="Z72" s="97"/>
      <c r="AA72" s="103"/>
      <c r="AB72" s="88"/>
      <c r="AC72" s="103"/>
      <c r="AD72" s="88"/>
    </row>
    <row r="73" spans="1:30" s="3" customFormat="1" ht="12" customHeight="1" hidden="1">
      <c r="A73" s="92" t="str">
        <f>IF(AND(Input!C$31&gt;0,Input!C41&gt;0,Input!D41="Festival"),UPPER(Input!C$31),"Hide")</f>
        <v>Hide</v>
      </c>
      <c r="B73" s="86">
        <f>IF(Input!C$41&gt;0,(UPPER(Input!C$41)&amp;" (Scores)"),"")</f>
      </c>
      <c r="C73" s="104"/>
      <c r="D73" s="104"/>
      <c r="E73" s="104"/>
      <c r="F73" s="104"/>
      <c r="G73" s="104"/>
      <c r="H73" s="104"/>
      <c r="I73" s="104"/>
      <c r="J73" s="104"/>
      <c r="K73" s="104"/>
      <c r="L73" s="104"/>
      <c r="M73" s="104"/>
      <c r="N73" s="104"/>
      <c r="O73" s="48"/>
      <c r="P73" s="49">
        <f>(C73+E73+G73+M73)*0.1+(I73+K73)*0.05-O73</f>
        <v>0</v>
      </c>
      <c r="Q73" s="90"/>
      <c r="R73" s="90"/>
      <c r="S73" s="90"/>
      <c r="T73" s="90"/>
      <c r="U73" s="90"/>
      <c r="V73" s="90"/>
      <c r="W73" s="90"/>
      <c r="X73" s="102"/>
      <c r="Y73" s="101"/>
      <c r="Z73" s="105">
        <f t="shared" si="0"/>
      </c>
      <c r="AA73" s="100"/>
      <c r="AB73" s="101"/>
      <c r="AC73" s="100"/>
      <c r="AD73" s="101"/>
    </row>
    <row r="74" spans="1:30" s="3" customFormat="1" ht="12" customHeight="1" hidden="1">
      <c r="A74" s="93"/>
      <c r="B74" s="86"/>
      <c r="C74" s="90" t="s">
        <v>57</v>
      </c>
      <c r="D74" s="90"/>
      <c r="E74" s="90"/>
      <c r="F74" s="90"/>
      <c r="G74" s="90"/>
      <c r="H74" s="90"/>
      <c r="I74" s="90"/>
      <c r="J74" s="90"/>
      <c r="K74" s="90"/>
      <c r="L74" s="90"/>
      <c r="M74" s="90"/>
      <c r="N74" s="90"/>
      <c r="O74" s="90"/>
      <c r="P74" s="90"/>
      <c r="Q74" s="90"/>
      <c r="R74" s="90"/>
      <c r="S74" s="90"/>
      <c r="T74" s="90"/>
      <c r="U74" s="90"/>
      <c r="V74" s="90"/>
      <c r="W74" s="90"/>
      <c r="X74" s="102"/>
      <c r="Y74" s="101"/>
      <c r="Z74" s="105"/>
      <c r="AA74" s="100"/>
      <c r="AB74" s="101"/>
      <c r="AC74" s="100"/>
      <c r="AD74" s="101"/>
    </row>
    <row r="75" spans="1:30" s="3" customFormat="1" ht="12" customHeight="1" hidden="1">
      <c r="A75" s="94" t="str">
        <f>IF(AND(Input!C$31&gt;0,Input!C41&gt;0,Input!D41="Festival"),UPPER(Input!C$31),"Hide")</f>
        <v>Hide</v>
      </c>
      <c r="B75" s="87">
        <f>IF(Input!C$41&gt;0,UPPER(Input!C$41),"")</f>
      </c>
      <c r="C75" s="99">
        <f>IF(C73&gt;=160,"I",IF(C73&gt;=120,"II",IF(C73&gt;=80,"III",IF(C73=0,"","IV"))))</f>
      </c>
      <c r="D75" s="99"/>
      <c r="E75" s="99">
        <f>IF(E73&gt;=160,"I",IF(E73&gt;=120,"II",IF(E73&gt;=80,"III",IF(E73=0,"","IV"))))</f>
      </c>
      <c r="F75" s="99"/>
      <c r="G75" s="99">
        <f>IF(G73&gt;=160,"I",IF(G73&gt;=120,"II",IF(G73&gt;=80,"III",IF(G73=0,"","IV"))))</f>
      </c>
      <c r="H75" s="99"/>
      <c r="I75" s="99">
        <f>IF(I73&gt;=160,"I",IF(I73&gt;=120,"II",IF(I73&gt;=80,"III",IF(I73=0,"","IV"))))</f>
      </c>
      <c r="J75" s="99"/>
      <c r="K75" s="99">
        <f>IF(K73&gt;=160,"I",IF(K73&gt;=120,"II",IF(K73&gt;=80,"III",IF(K73=0,"","IV"))))</f>
      </c>
      <c r="L75" s="99"/>
      <c r="M75" s="99">
        <f>IF(M73&gt;=160,"I",IF(M73&gt;=120,"II",IF(M73&gt;=80,"III",IF(M73=0,"","IV"))))</f>
      </c>
      <c r="N75" s="99"/>
      <c r="O75" s="97">
        <f>IF(O73&gt;0,"Penalty Applied","")</f>
      </c>
      <c r="P75" s="88" t="s">
        <v>55</v>
      </c>
      <c r="Q75" s="88"/>
      <c r="R75" s="88"/>
      <c r="S75" s="88"/>
      <c r="T75" s="88"/>
      <c r="U75" s="88"/>
      <c r="V75" s="88"/>
      <c r="W75" s="88"/>
      <c r="X75" s="89">
        <f>IF(P73&gt;=80,"I",IF(P73&gt;=60,"II",IF(P73&gt;=40,"III",IF(P73=0,"","IV"))))</f>
      </c>
      <c r="Y75" s="88" t="s">
        <v>55</v>
      </c>
      <c r="Z75" s="97">
        <f t="shared" si="0"/>
      </c>
      <c r="AA75" s="91" t="s">
        <v>55</v>
      </c>
      <c r="AB75" s="88" t="s">
        <v>55</v>
      </c>
      <c r="AC75" s="91" t="s">
        <v>55</v>
      </c>
      <c r="AD75" s="88" t="s">
        <v>55</v>
      </c>
    </row>
    <row r="76" spans="1:30" s="3" customFormat="1" ht="12" customHeight="1" hidden="1">
      <c r="A76" s="95"/>
      <c r="B76" s="87"/>
      <c r="C76" s="99"/>
      <c r="D76" s="99"/>
      <c r="E76" s="99"/>
      <c r="F76" s="99"/>
      <c r="G76" s="99"/>
      <c r="H76" s="99"/>
      <c r="I76" s="99"/>
      <c r="J76" s="99"/>
      <c r="K76" s="99"/>
      <c r="L76" s="99"/>
      <c r="M76" s="99"/>
      <c r="N76" s="99"/>
      <c r="O76" s="97"/>
      <c r="P76" s="88"/>
      <c r="Q76" s="88"/>
      <c r="R76" s="88"/>
      <c r="S76" s="88"/>
      <c r="T76" s="88"/>
      <c r="U76" s="88"/>
      <c r="V76" s="88"/>
      <c r="W76" s="88"/>
      <c r="X76" s="89"/>
      <c r="Y76" s="88"/>
      <c r="Z76" s="97"/>
      <c r="AA76" s="91"/>
      <c r="AB76" s="88"/>
      <c r="AC76" s="91"/>
      <c r="AD76" s="88"/>
    </row>
    <row r="77" spans="1:30" s="3" customFormat="1" ht="12" customHeight="1" hidden="1">
      <c r="A77" s="96" t="str">
        <f>IF(AND(Input!C$31&gt;0,Input!C41&gt;0,Input!D41="Comments Only"),UPPER(Input!C$31),"Hide")</f>
        <v>Hide</v>
      </c>
      <c r="B77" s="87">
        <f>IF(Input!C$41&gt;0,UPPER(Input!C$41),"")</f>
      </c>
      <c r="C77" s="98" t="s">
        <v>54</v>
      </c>
      <c r="D77" s="98"/>
      <c r="E77" s="98" t="s">
        <v>54</v>
      </c>
      <c r="F77" s="98"/>
      <c r="G77" s="98" t="s">
        <v>54</v>
      </c>
      <c r="H77" s="98"/>
      <c r="I77" s="98" t="s">
        <v>54</v>
      </c>
      <c r="J77" s="98"/>
      <c r="K77" s="98" t="s">
        <v>54</v>
      </c>
      <c r="L77" s="98"/>
      <c r="M77" s="98" t="s">
        <v>54</v>
      </c>
      <c r="N77" s="98"/>
      <c r="O77" s="88" t="s">
        <v>55</v>
      </c>
      <c r="P77" s="88" t="s">
        <v>55</v>
      </c>
      <c r="Q77" s="88"/>
      <c r="R77" s="88"/>
      <c r="S77" s="88"/>
      <c r="T77" s="88"/>
      <c r="U77" s="88"/>
      <c r="V77" s="88"/>
      <c r="W77" s="88"/>
      <c r="X77" s="89" t="s">
        <v>55</v>
      </c>
      <c r="Y77" s="88" t="s">
        <v>55</v>
      </c>
      <c r="Z77" s="97">
        <f aca="true" t="shared" si="1" ref="Z77:Z85">IF(B77&gt;0,B77,"")</f>
      </c>
      <c r="AA77" s="91" t="s">
        <v>56</v>
      </c>
      <c r="AB77" s="88" t="s">
        <v>55</v>
      </c>
      <c r="AC77" s="91" t="s">
        <v>56</v>
      </c>
      <c r="AD77" s="88" t="s">
        <v>55</v>
      </c>
    </row>
    <row r="78" spans="1:30" s="3" customFormat="1" ht="12" customHeight="1" hidden="1">
      <c r="A78" s="96"/>
      <c r="B78" s="87"/>
      <c r="C78" s="98"/>
      <c r="D78" s="98"/>
      <c r="E78" s="98"/>
      <c r="F78" s="98"/>
      <c r="G78" s="98"/>
      <c r="H78" s="98"/>
      <c r="I78" s="98"/>
      <c r="J78" s="98"/>
      <c r="K78" s="98"/>
      <c r="L78" s="98"/>
      <c r="M78" s="98"/>
      <c r="N78" s="98"/>
      <c r="O78" s="88"/>
      <c r="P78" s="88"/>
      <c r="Q78" s="88"/>
      <c r="R78" s="88"/>
      <c r="S78" s="88"/>
      <c r="T78" s="88"/>
      <c r="U78" s="88"/>
      <c r="V78" s="88"/>
      <c r="W78" s="88"/>
      <c r="X78" s="89"/>
      <c r="Y78" s="88"/>
      <c r="Z78" s="97"/>
      <c r="AA78" s="91"/>
      <c r="AB78" s="88"/>
      <c r="AC78" s="91"/>
      <c r="AD78" s="88"/>
    </row>
    <row r="79" spans="1:30" ht="12" customHeight="1" hidden="1">
      <c r="A79" s="96" t="str">
        <f>IF(AND(Input!C$31&gt;0,Input!C42&gt;0,Input!D42="Competitive"),UPPER(Input!C$31),"Hide")</f>
        <v>Hide</v>
      </c>
      <c r="B79" s="87">
        <f>IF(Input!C$42&gt;0,UPPER(Input!C$42),"")</f>
      </c>
      <c r="C79" s="107"/>
      <c r="D79" s="107"/>
      <c r="E79" s="107"/>
      <c r="F79" s="107"/>
      <c r="G79" s="107"/>
      <c r="H79" s="107"/>
      <c r="I79" s="107"/>
      <c r="J79" s="107"/>
      <c r="K79" s="107"/>
      <c r="L79" s="107"/>
      <c r="M79" s="107"/>
      <c r="N79" s="107"/>
      <c r="O79" s="107"/>
      <c r="P79" s="88">
        <f>(C79+E79+G79+M79)*0.1+(I79+K79)*0.05-O79</f>
        <v>0</v>
      </c>
      <c r="Q79" s="88">
        <f>SUM(INT(C79*100000),INT(E79*100000),INT(G79*100000),INT(I79*50000),INT(K79*50000),INT(M79*100000),-(O79*1000000))</f>
        <v>0</v>
      </c>
      <c r="R79" s="88">
        <f>IF(Q79&gt;0,(RANK(Q79,(Q$7,Q$15,Q$23,Q$31,Q$39,Q$47,Q$55,Q$63,Q$71,Q$79))),"")</f>
      </c>
      <c r="S79" s="88">
        <f>C79+E79</f>
        <v>0</v>
      </c>
      <c r="T79" s="88">
        <f>IF(S79&gt;0,(RANK(S79,(S$7,S$15,S$23,S$31,S$39,S$47,S$55,S$63,S$71,S$79))),"")</f>
      </c>
      <c r="U79" s="88">
        <f>I79+K79</f>
        <v>0</v>
      </c>
      <c r="V79" s="88">
        <f>IF(U79&gt;0,(RANK(U79,(U$7,U$15,U$23,U$31,U$39,U$47,U$55,U$63,U$71,U$79))),"")</f>
      </c>
      <c r="W79" s="106">
        <f>IF((AND(Q79&gt;0,S79&gt;0,U79&gt;0)),1000000-(R79*10000+T79*100+V79),0)</f>
        <v>0</v>
      </c>
      <c r="X79" s="89">
        <f>IF(P79&gt;=80,"I",IF(P79&gt;=60,"II",IF(P79&gt;=40,"III",IF(P79=0,"","IV"))))</f>
      </c>
      <c r="Y79" s="88">
        <f>IF(W79&gt;0,(RANK(W79,(W$7,W$15,W$23,W$31,W$39,W$47,W$55,W$63,W$71,W$79))),"")</f>
      </c>
      <c r="Z79" s="97">
        <f t="shared" si="1"/>
      </c>
      <c r="AA79" s="103"/>
      <c r="AB79" s="88">
        <f>IF(AA79&gt;0,(RANK(AA79,(AA$7,AA$15,AA$23,AA$31,AA$39,AA$47,AA$55,AA$63,AA$71,AA$79))),"")</f>
      </c>
      <c r="AC79" s="103"/>
      <c r="AD79" s="88">
        <f>IF(AC79&gt;0,(RANK(AC79,(AC$7,AC$15,AC$23,AC$31,AC$39,AC$47,AC$55,AC$63,AC$71,AC$79))),"")</f>
      </c>
    </row>
    <row r="80" spans="1:30" ht="12" customHeight="1" hidden="1">
      <c r="A80" s="96"/>
      <c r="B80" s="87"/>
      <c r="C80" s="27">
        <f>IF(C79&gt;0,C79*0.1,"")</f>
      </c>
      <c r="D80" s="26">
        <f>IF(C79&gt;0,(RANK(C79,(C$7,C$15,C$23,C$31,C$39,C$47,C$55,C$63,C$71,C$79))),"")</f>
      </c>
      <c r="E80" s="27">
        <f>IF(E79&gt;0,E79*0.1,"")</f>
      </c>
      <c r="F80" s="26">
        <f>IF(E79&gt;0,(RANK(E79,(E$7,E$15,E$23,E$31,E$39,E$47,E$55,E$63,E$71,E$79))),"")</f>
      </c>
      <c r="G80" s="27">
        <f>IF(G79&gt;0,G79*0.1,"")</f>
      </c>
      <c r="H80" s="26">
        <f>IF(G79&gt;0,(RANK(G79,(G$7,G$15,G$23,G$31,G$39,G$47,G$55,G$63,G$71,G$79))),"")</f>
      </c>
      <c r="I80" s="27">
        <f>IF(I79&gt;0,I79*0.05,"")</f>
      </c>
      <c r="J80" s="26">
        <f>IF(I79&gt;0,(RANK(I79,(I$7,I$15,I$23,I$31,I$39,I$47,I$55,I$63,I$71,I$79))),"")</f>
      </c>
      <c r="K80" s="27">
        <f>IF(K79&gt;0,K79*0.05,"")</f>
      </c>
      <c r="L80" s="26">
        <f>IF(K79&gt;0,(RANK(K79,(K$7,K$15,K$23,K$31,K$39,K$47,K$55,K$63,K$71,K$79))),"")</f>
      </c>
      <c r="M80" s="27">
        <f>IF(M79&gt;0,M79*0.1,"")</f>
      </c>
      <c r="N80" s="26">
        <f>IF(M79&gt;0,(RANK(M79,(M$7,M$15,M$23,M$31,M$39,M$47,M$55,M$63,M$71,M$79))),"")</f>
      </c>
      <c r="O80" s="107"/>
      <c r="P80" s="88"/>
      <c r="Q80" s="88"/>
      <c r="R80" s="88"/>
      <c r="S80" s="88"/>
      <c r="T80" s="88"/>
      <c r="U80" s="88"/>
      <c r="V80" s="88"/>
      <c r="W80" s="106"/>
      <c r="X80" s="89"/>
      <c r="Y80" s="88"/>
      <c r="Z80" s="97"/>
      <c r="AA80" s="103"/>
      <c r="AB80" s="88"/>
      <c r="AC80" s="103"/>
      <c r="AD80" s="88"/>
    </row>
    <row r="81" spans="1:30" s="3" customFormat="1" ht="12" customHeight="1" hidden="1">
      <c r="A81" s="92" t="str">
        <f>IF(AND(Input!C$31&gt;0,Input!C42&gt;0,Input!D42="Festival"),UPPER(Input!C$31),"Hide")</f>
        <v>Hide</v>
      </c>
      <c r="B81" s="86">
        <f>IF(Input!C$42&gt;0,(UPPER(Input!C$42)&amp;" (Scores)"),"")</f>
      </c>
      <c r="C81" s="104"/>
      <c r="D81" s="104"/>
      <c r="E81" s="104"/>
      <c r="F81" s="104"/>
      <c r="G81" s="104"/>
      <c r="H81" s="104"/>
      <c r="I81" s="104"/>
      <c r="J81" s="104"/>
      <c r="K81" s="104"/>
      <c r="L81" s="104"/>
      <c r="M81" s="104"/>
      <c r="N81" s="104"/>
      <c r="O81" s="48"/>
      <c r="P81" s="49">
        <f>(C81+E81+G81+M81)*0.1+(I81+K81)*0.05-O81</f>
        <v>0</v>
      </c>
      <c r="Q81" s="90"/>
      <c r="R81" s="90"/>
      <c r="S81" s="90"/>
      <c r="T81" s="90"/>
      <c r="U81" s="90"/>
      <c r="V81" s="90"/>
      <c r="W81" s="90"/>
      <c r="X81" s="102"/>
      <c r="Y81" s="101"/>
      <c r="Z81" s="105">
        <f t="shared" si="1"/>
      </c>
      <c r="AA81" s="100"/>
      <c r="AB81" s="101"/>
      <c r="AC81" s="100"/>
      <c r="AD81" s="101"/>
    </row>
    <row r="82" spans="1:30" s="3" customFormat="1" ht="12" customHeight="1" hidden="1">
      <c r="A82" s="93"/>
      <c r="B82" s="86"/>
      <c r="C82" s="90" t="s">
        <v>57</v>
      </c>
      <c r="D82" s="90"/>
      <c r="E82" s="90"/>
      <c r="F82" s="90"/>
      <c r="G82" s="90"/>
      <c r="H82" s="90"/>
      <c r="I82" s="90"/>
      <c r="J82" s="90"/>
      <c r="K82" s="90"/>
      <c r="L82" s="90"/>
      <c r="M82" s="90"/>
      <c r="N82" s="90"/>
      <c r="O82" s="90"/>
      <c r="P82" s="90"/>
      <c r="Q82" s="90"/>
      <c r="R82" s="90"/>
      <c r="S82" s="90"/>
      <c r="T82" s="90"/>
      <c r="U82" s="90"/>
      <c r="V82" s="90"/>
      <c r="W82" s="90"/>
      <c r="X82" s="102"/>
      <c r="Y82" s="101"/>
      <c r="Z82" s="105"/>
      <c r="AA82" s="100"/>
      <c r="AB82" s="101"/>
      <c r="AC82" s="100"/>
      <c r="AD82" s="101"/>
    </row>
    <row r="83" spans="1:30" s="3" customFormat="1" ht="12" customHeight="1" hidden="1">
      <c r="A83" s="94" t="str">
        <f>IF(AND(Input!C$31&gt;0,Input!C42&gt;0,Input!D42="Festival"),UPPER(Input!C$31),"Hide")</f>
        <v>Hide</v>
      </c>
      <c r="B83" s="87">
        <f>IF(Input!C$42&gt;0,UPPER(Input!C$42),"")</f>
      </c>
      <c r="C83" s="99">
        <f>IF(C81&gt;=160,"I",IF(C81&gt;=120,"II",IF(C81&gt;=80,"III",IF(C81=0,"","IV"))))</f>
      </c>
      <c r="D83" s="99"/>
      <c r="E83" s="99">
        <f>IF(E81&gt;=160,"I",IF(E81&gt;=120,"II",IF(E81&gt;=80,"III",IF(E81=0,"","IV"))))</f>
      </c>
      <c r="F83" s="99"/>
      <c r="G83" s="99">
        <f>IF(G81&gt;=160,"I",IF(G81&gt;=120,"II",IF(G81&gt;=80,"III",IF(G81=0,"","IV"))))</f>
      </c>
      <c r="H83" s="99"/>
      <c r="I83" s="99">
        <f>IF(I81&gt;=160,"I",IF(I81&gt;=120,"II",IF(I81&gt;=80,"III",IF(I81=0,"","IV"))))</f>
      </c>
      <c r="J83" s="99"/>
      <c r="K83" s="99">
        <f>IF(K81&gt;=160,"I",IF(K81&gt;=120,"II",IF(K81&gt;=80,"III",IF(K81=0,"","IV"))))</f>
      </c>
      <c r="L83" s="99"/>
      <c r="M83" s="99">
        <f>IF(M81&gt;=160,"I",IF(M81&gt;=120,"II",IF(M81&gt;=80,"III",IF(M81=0,"","IV"))))</f>
      </c>
      <c r="N83" s="99"/>
      <c r="O83" s="97">
        <f>IF(O81&gt;0,"Penalty Applied","")</f>
      </c>
      <c r="P83" s="88" t="s">
        <v>55</v>
      </c>
      <c r="Q83" s="88"/>
      <c r="R83" s="88"/>
      <c r="S83" s="88"/>
      <c r="T83" s="88"/>
      <c r="U83" s="88"/>
      <c r="V83" s="88"/>
      <c r="W83" s="88"/>
      <c r="X83" s="89">
        <f>IF(P81&gt;=80,"I",IF(P81&gt;=60,"II",IF(P81&gt;=40,"III",IF(P81=0,"","IV"))))</f>
      </c>
      <c r="Y83" s="88" t="s">
        <v>55</v>
      </c>
      <c r="Z83" s="97">
        <f t="shared" si="1"/>
      </c>
      <c r="AA83" s="91" t="s">
        <v>55</v>
      </c>
      <c r="AB83" s="88" t="s">
        <v>55</v>
      </c>
      <c r="AC83" s="91" t="s">
        <v>55</v>
      </c>
      <c r="AD83" s="88" t="s">
        <v>55</v>
      </c>
    </row>
    <row r="84" spans="1:30" s="3" customFormat="1" ht="12" customHeight="1" hidden="1">
      <c r="A84" s="95"/>
      <c r="B84" s="87"/>
      <c r="C84" s="99"/>
      <c r="D84" s="99"/>
      <c r="E84" s="99"/>
      <c r="F84" s="99"/>
      <c r="G84" s="99"/>
      <c r="H84" s="99"/>
      <c r="I84" s="99"/>
      <c r="J84" s="99"/>
      <c r="K84" s="99"/>
      <c r="L84" s="99"/>
      <c r="M84" s="99"/>
      <c r="N84" s="99"/>
      <c r="O84" s="97"/>
      <c r="P84" s="88"/>
      <c r="Q84" s="88"/>
      <c r="R84" s="88"/>
      <c r="S84" s="88"/>
      <c r="T84" s="88"/>
      <c r="U84" s="88"/>
      <c r="V84" s="88"/>
      <c r="W84" s="88"/>
      <c r="X84" s="89"/>
      <c r="Y84" s="88"/>
      <c r="Z84" s="97"/>
      <c r="AA84" s="91"/>
      <c r="AB84" s="88"/>
      <c r="AC84" s="91"/>
      <c r="AD84" s="88"/>
    </row>
    <row r="85" spans="1:30" s="3" customFormat="1" ht="12" customHeight="1" hidden="1">
      <c r="A85" s="96" t="str">
        <f>IF(AND(Input!C$31&gt;0,Input!C42&gt;0,Input!D42="Comments Only"),UPPER(Input!C$31),"Hide")</f>
        <v>Hide</v>
      </c>
      <c r="B85" s="87">
        <f>IF(Input!C$42&gt;0,UPPER(Input!C$42),"")</f>
      </c>
      <c r="C85" s="98" t="s">
        <v>54</v>
      </c>
      <c r="D85" s="98"/>
      <c r="E85" s="98" t="s">
        <v>54</v>
      </c>
      <c r="F85" s="98"/>
      <c r="G85" s="98" t="s">
        <v>54</v>
      </c>
      <c r="H85" s="98"/>
      <c r="I85" s="98" t="s">
        <v>54</v>
      </c>
      <c r="J85" s="98"/>
      <c r="K85" s="98" t="s">
        <v>54</v>
      </c>
      <c r="L85" s="98"/>
      <c r="M85" s="98" t="s">
        <v>54</v>
      </c>
      <c r="N85" s="98"/>
      <c r="O85" s="88" t="s">
        <v>55</v>
      </c>
      <c r="P85" s="88" t="s">
        <v>55</v>
      </c>
      <c r="Q85" s="88"/>
      <c r="R85" s="88"/>
      <c r="S85" s="88"/>
      <c r="T85" s="88"/>
      <c r="U85" s="88"/>
      <c r="V85" s="88"/>
      <c r="W85" s="88"/>
      <c r="X85" s="89" t="s">
        <v>55</v>
      </c>
      <c r="Y85" s="88" t="s">
        <v>55</v>
      </c>
      <c r="Z85" s="97">
        <f t="shared" si="1"/>
      </c>
      <c r="AA85" s="91" t="s">
        <v>56</v>
      </c>
      <c r="AB85" s="88" t="s">
        <v>55</v>
      </c>
      <c r="AC85" s="91" t="s">
        <v>56</v>
      </c>
      <c r="AD85" s="88" t="s">
        <v>55</v>
      </c>
    </row>
    <row r="86" spans="1:30" s="3" customFormat="1" ht="12" customHeight="1" hidden="1">
      <c r="A86" s="96"/>
      <c r="B86" s="87"/>
      <c r="C86" s="98"/>
      <c r="D86" s="98"/>
      <c r="E86" s="98"/>
      <c r="F86" s="98"/>
      <c r="G86" s="98"/>
      <c r="H86" s="98"/>
      <c r="I86" s="98"/>
      <c r="J86" s="98"/>
      <c r="K86" s="98"/>
      <c r="L86" s="98"/>
      <c r="M86" s="98"/>
      <c r="N86" s="98"/>
      <c r="O86" s="88"/>
      <c r="P86" s="88"/>
      <c r="Q86" s="88"/>
      <c r="R86" s="88"/>
      <c r="S86" s="88"/>
      <c r="T86" s="88"/>
      <c r="U86" s="88"/>
      <c r="V86" s="88"/>
      <c r="W86" s="88"/>
      <c r="X86" s="89"/>
      <c r="Y86" s="88"/>
      <c r="Z86" s="97"/>
      <c r="AA86" s="91"/>
      <c r="AB86" s="88"/>
      <c r="AC86" s="91"/>
      <c r="AD86" s="88"/>
    </row>
    <row r="87" spans="1:30" ht="4.5" customHeight="1">
      <c r="A87" s="39">
        <f>IF(B7="","Hide","")</f>
      </c>
      <c r="B87" s="40"/>
      <c r="C87" s="41"/>
      <c r="D87" s="42"/>
      <c r="E87" s="41"/>
      <c r="F87" s="42"/>
      <c r="G87" s="41"/>
      <c r="H87" s="42"/>
      <c r="I87" s="41"/>
      <c r="J87" s="42"/>
      <c r="K87" s="41"/>
      <c r="L87" s="42"/>
      <c r="M87" s="41"/>
      <c r="N87" s="42"/>
      <c r="O87" s="43"/>
      <c r="P87" s="43"/>
      <c r="Q87" s="43"/>
      <c r="R87" s="43"/>
      <c r="S87" s="43"/>
      <c r="T87" s="43"/>
      <c r="U87" s="43"/>
      <c r="V87" s="43"/>
      <c r="W87" s="44"/>
      <c r="X87" s="42"/>
      <c r="Y87" s="42"/>
      <c r="Z87" s="45"/>
      <c r="AA87" s="46"/>
      <c r="AB87" s="47"/>
      <c r="AC87" s="46"/>
      <c r="AD87" s="47"/>
    </row>
    <row r="88" spans="1:30" s="3" customFormat="1" ht="12" customHeight="1">
      <c r="A88" s="96" t="str">
        <f>IF(AND(Input!C$45&gt;0,Input!C47&gt;0,Input!D47="Competitive"),UPPER(Input!C$45),"Hide")</f>
        <v>AA</v>
      </c>
      <c r="B88" s="87" t="str">
        <f>IF(Input!C$47&gt;0,UPPER(Input!C$47),"")</f>
        <v>TODD COUNTY</v>
      </c>
      <c r="C88" s="107">
        <v>123</v>
      </c>
      <c r="D88" s="107"/>
      <c r="E88" s="107">
        <v>127</v>
      </c>
      <c r="F88" s="107"/>
      <c r="G88" s="107">
        <v>128</v>
      </c>
      <c r="H88" s="107"/>
      <c r="I88" s="107">
        <v>121</v>
      </c>
      <c r="J88" s="107"/>
      <c r="K88" s="107">
        <v>132</v>
      </c>
      <c r="L88" s="107"/>
      <c r="M88" s="107">
        <v>136</v>
      </c>
      <c r="N88" s="107"/>
      <c r="O88" s="107"/>
      <c r="P88" s="88">
        <f>(C88+E88+G88+M88)*0.1+(I88+K88)*0.05-O88</f>
        <v>64.05000000000001</v>
      </c>
      <c r="Q88" s="88">
        <f>SUM(INT(C88*100000),INT(E88*100000),INT(G88*100000),INT(I88*50000),INT(K88*50000),INT(M88*100000),-(O88*1000000))</f>
        <v>64050000</v>
      </c>
      <c r="R88" s="88">
        <f>IF(Q88&gt;0,(RANK(Q88,(Q$88,Q$96,Q$104,Q$112,Q$120,Q$128,Q$136,Q$144,Q$152,Q$160))),"")</f>
        <v>3</v>
      </c>
      <c r="S88" s="88">
        <f>C88+E88</f>
        <v>250</v>
      </c>
      <c r="T88" s="88">
        <f>IF(S88&gt;0,(RANK(S88,(S$88,S$96,S$104,S$112,S$120,S$128,S$136,S$144,S$152,S$160))),"")</f>
        <v>2</v>
      </c>
      <c r="U88" s="88">
        <f>I88+K88</f>
        <v>253</v>
      </c>
      <c r="V88" s="88">
        <f>IF(U88&gt;0,(RANK(U88,(U$88,U$96,U$104,U$112,U$120,U$128,U$136,U$144,U$152,U$160))),"")</f>
        <v>3</v>
      </c>
      <c r="W88" s="106">
        <f>IF((AND(Q88&gt;0,S88&gt;0,U88&gt;0)),1000000-(R88*10000+T88*100+V88),0)</f>
        <v>969797</v>
      </c>
      <c r="X88" s="89" t="str">
        <f>IF(P88&gt;=80,"I",IF(P88&gt;=60,"II",IF(P88&gt;=40,"III",IF(P88=0,"","IV"))))</f>
        <v>II</v>
      </c>
      <c r="Y88" s="88">
        <f>IF(W88&gt;0,(RANK(W88,(W$88,W$96,W$104,W$112,W$120,W$128,W$136,W$144,W$152,W$160))),"")</f>
        <v>3</v>
      </c>
      <c r="Z88" s="97" t="str">
        <f>IF(B88&gt;0,B88,"")</f>
        <v>TODD COUNTY</v>
      </c>
      <c r="AA88" s="103">
        <v>145</v>
      </c>
      <c r="AB88" s="88">
        <f>IF(AA88&gt;0,(RANK(AA88,(AA$88,AA$96,AA$104,AA$112,AA$120,AA$128,AA$136,AA$144,AA$152,AA$160))),"")</f>
        <v>1</v>
      </c>
      <c r="AC88" s="103">
        <v>156</v>
      </c>
      <c r="AD88" s="88">
        <f>IF(AC88&gt;0,(RANK(AC88,(AC$88,AC$96,AC$104,AC$112,AC$120,AC$128,AC$136,AC$144,AC$152,AC$160))),"")</f>
        <v>1</v>
      </c>
    </row>
    <row r="89" spans="1:30" s="3" customFormat="1" ht="12" customHeight="1">
      <c r="A89" s="96"/>
      <c r="B89" s="87"/>
      <c r="C89" s="27">
        <f>IF(C88&gt;0,C88*0.1,"")</f>
        <v>12.3</v>
      </c>
      <c r="D89" s="26">
        <f>IF(C88&gt;0,(RANK(C88,(C$88,C$96,C$104,C$112,C$120,C$128,C$136,C$144,C$152,C$160))),"")</f>
        <v>4</v>
      </c>
      <c r="E89" s="27">
        <f>IF(E88&gt;0,E88*0.1,"")</f>
        <v>12.700000000000001</v>
      </c>
      <c r="F89" s="26">
        <f>IF(E88&gt;0,(RANK(E88,(E$88,E$96,E$104,E$112,E$120,E$128,E$136,E$144,E$152,E$160))),"")</f>
        <v>2</v>
      </c>
      <c r="G89" s="27">
        <f>IF(G88&gt;0,G88*0.1,"")</f>
        <v>12.8</v>
      </c>
      <c r="H89" s="26">
        <f>IF(G88&gt;0,(RANK(G88,(G$88,G$96,G$104,G$112,G$120,G$128,G$136,G$144,G$152,G$160))),"")</f>
        <v>3</v>
      </c>
      <c r="I89" s="27">
        <f>IF(I88&gt;0,I88*0.05,"")</f>
        <v>6.050000000000001</v>
      </c>
      <c r="J89" s="26">
        <f>IF(I88&gt;0,(RANK(I88,(I$88,I$96,I$104,I$112,I$120,I$128,I$136,I$144,I$152,I$160))),"")</f>
        <v>3</v>
      </c>
      <c r="K89" s="27">
        <f>IF(K88&gt;0,K88*0.05,"")</f>
        <v>6.6000000000000005</v>
      </c>
      <c r="L89" s="26">
        <f>IF(K88&gt;0,(RANK(K88,(K$88,K$96,K$104,K$112,K$120,K$128,K$136,K$144,K$152,K$160))),"")</f>
        <v>1</v>
      </c>
      <c r="M89" s="27">
        <f>IF(M88&gt;0,M88*0.1,"")</f>
        <v>13.600000000000001</v>
      </c>
      <c r="N89" s="26">
        <f>IF(M88&gt;0,(RANK(M88,(M$88,M$96,M$104,M$112,M$120,M$128,M$136,M$144,M$152,M$160))),"")</f>
        <v>1</v>
      </c>
      <c r="O89" s="107"/>
      <c r="P89" s="88"/>
      <c r="Q89" s="88"/>
      <c r="R89" s="88"/>
      <c r="S89" s="88"/>
      <c r="T89" s="88"/>
      <c r="U89" s="88"/>
      <c r="V89" s="88"/>
      <c r="W89" s="106"/>
      <c r="X89" s="89"/>
      <c r="Y89" s="88"/>
      <c r="Z89" s="97"/>
      <c r="AA89" s="103"/>
      <c r="AB89" s="88"/>
      <c r="AC89" s="103"/>
      <c r="AD89" s="88"/>
    </row>
    <row r="90" spans="1:30" s="3" customFormat="1" ht="12" customHeight="1" hidden="1">
      <c r="A90" s="92" t="str">
        <f>IF(AND(Input!C$45&gt;0,Input!C47&gt;0,Input!D47="Festival"),UPPER(Input!C$45),"Hide")</f>
        <v>Hide</v>
      </c>
      <c r="B90" s="86" t="str">
        <f>IF(Input!C$47&gt;0,(UPPER(Input!C$47)&amp;" (Scores)"),"")</f>
        <v>TODD COUNTY (Scores)</v>
      </c>
      <c r="C90" s="104"/>
      <c r="D90" s="104"/>
      <c r="E90" s="104"/>
      <c r="F90" s="104"/>
      <c r="G90" s="104"/>
      <c r="H90" s="104"/>
      <c r="I90" s="104"/>
      <c r="J90" s="104"/>
      <c r="K90" s="104"/>
      <c r="L90" s="104"/>
      <c r="M90" s="104"/>
      <c r="N90" s="104"/>
      <c r="O90" s="48"/>
      <c r="P90" s="49">
        <f>(C90+E90+G90+M90)*0.1+(I90+K90)*0.05-O90</f>
        <v>0</v>
      </c>
      <c r="Q90" s="90"/>
      <c r="R90" s="90"/>
      <c r="S90" s="90"/>
      <c r="T90" s="90"/>
      <c r="U90" s="90"/>
      <c r="V90" s="90"/>
      <c r="W90" s="90"/>
      <c r="X90" s="102"/>
      <c r="Y90" s="101"/>
      <c r="Z90" s="105" t="str">
        <f>IF(B90&gt;0,B90,"")</f>
        <v>TODD COUNTY (Scores)</v>
      </c>
      <c r="AA90" s="100"/>
      <c r="AB90" s="101"/>
      <c r="AC90" s="100"/>
      <c r="AD90" s="101"/>
    </row>
    <row r="91" spans="1:30" s="3" customFormat="1" ht="12" customHeight="1" hidden="1">
      <c r="A91" s="93"/>
      <c r="B91" s="86"/>
      <c r="C91" s="90" t="s">
        <v>57</v>
      </c>
      <c r="D91" s="90"/>
      <c r="E91" s="90"/>
      <c r="F91" s="90"/>
      <c r="G91" s="90"/>
      <c r="H91" s="90"/>
      <c r="I91" s="90"/>
      <c r="J91" s="90"/>
      <c r="K91" s="90"/>
      <c r="L91" s="90"/>
      <c r="M91" s="90"/>
      <c r="N91" s="90"/>
      <c r="O91" s="90"/>
      <c r="P91" s="90"/>
      <c r="Q91" s="90"/>
      <c r="R91" s="90"/>
      <c r="S91" s="90"/>
      <c r="T91" s="90"/>
      <c r="U91" s="90"/>
      <c r="V91" s="90"/>
      <c r="W91" s="90"/>
      <c r="X91" s="102"/>
      <c r="Y91" s="101"/>
      <c r="Z91" s="105"/>
      <c r="AA91" s="100"/>
      <c r="AB91" s="101"/>
      <c r="AC91" s="100"/>
      <c r="AD91" s="101"/>
    </row>
    <row r="92" spans="1:30" s="3" customFormat="1" ht="12" customHeight="1" hidden="1">
      <c r="A92" s="94" t="str">
        <f>IF(AND(Input!C$45&gt;0,Input!C47&gt;0,Input!D47="Festival"),UPPER(Input!C$45),"Hide")</f>
        <v>Hide</v>
      </c>
      <c r="B92" s="87" t="str">
        <f>IF(Input!C$47&gt;0,UPPER(Input!C$47),"")</f>
        <v>TODD COUNTY</v>
      </c>
      <c r="C92" s="99">
        <f>IF(C90&gt;=160,"I",IF(C90&gt;=120,"II",IF(C90&gt;=80,"III",IF(C90=0,"","IV"))))</f>
      </c>
      <c r="D92" s="99"/>
      <c r="E92" s="99">
        <f>IF(E90&gt;=160,"I",IF(E90&gt;=120,"II",IF(E90&gt;=80,"III",IF(E90=0,"","IV"))))</f>
      </c>
      <c r="F92" s="99"/>
      <c r="G92" s="99">
        <f>IF(G90&gt;=160,"I",IF(G90&gt;=120,"II",IF(G90&gt;=80,"III",IF(G90=0,"","IV"))))</f>
      </c>
      <c r="H92" s="99"/>
      <c r="I92" s="99">
        <f>IF(I90&gt;=160,"I",IF(I90&gt;=120,"II",IF(I90&gt;=80,"III",IF(I90=0,"","IV"))))</f>
      </c>
      <c r="J92" s="99"/>
      <c r="K92" s="99">
        <f>IF(K90&gt;=160,"I",IF(K90&gt;=120,"II",IF(K90&gt;=80,"III",IF(K90=0,"","IV"))))</f>
      </c>
      <c r="L92" s="99"/>
      <c r="M92" s="99">
        <f>IF(M90&gt;=160,"I",IF(M90&gt;=120,"II",IF(M90&gt;=80,"III",IF(M90=0,"","IV"))))</f>
      </c>
      <c r="N92" s="99"/>
      <c r="O92" s="97">
        <f>IF(O90&gt;0,"Penalty Applied","")</f>
      </c>
      <c r="P92" s="88" t="s">
        <v>55</v>
      </c>
      <c r="Q92" s="88"/>
      <c r="R92" s="88"/>
      <c r="S92" s="88"/>
      <c r="T92" s="88"/>
      <c r="U92" s="88"/>
      <c r="V92" s="88"/>
      <c r="W92" s="88"/>
      <c r="X92" s="89">
        <f>IF(P90&gt;=80,"I",IF(P90&gt;=60,"II",IF(P90&gt;=40,"III",IF(P90=0,"","IV"))))</f>
      </c>
      <c r="Y92" s="88" t="s">
        <v>55</v>
      </c>
      <c r="Z92" s="97" t="str">
        <f>IF(B92&gt;0,B92,"")</f>
        <v>TODD COUNTY</v>
      </c>
      <c r="AA92" s="91" t="s">
        <v>55</v>
      </c>
      <c r="AB92" s="88" t="s">
        <v>55</v>
      </c>
      <c r="AC92" s="91" t="s">
        <v>55</v>
      </c>
      <c r="AD92" s="88" t="s">
        <v>55</v>
      </c>
    </row>
    <row r="93" spans="1:30" s="3" customFormat="1" ht="12" customHeight="1" hidden="1">
      <c r="A93" s="95"/>
      <c r="B93" s="87"/>
      <c r="C93" s="99"/>
      <c r="D93" s="99"/>
      <c r="E93" s="99"/>
      <c r="F93" s="99"/>
      <c r="G93" s="99"/>
      <c r="H93" s="99"/>
      <c r="I93" s="99"/>
      <c r="J93" s="99"/>
      <c r="K93" s="99"/>
      <c r="L93" s="99"/>
      <c r="M93" s="99"/>
      <c r="N93" s="99"/>
      <c r="O93" s="97"/>
      <c r="P93" s="88"/>
      <c r="Q93" s="88"/>
      <c r="R93" s="88"/>
      <c r="S93" s="88"/>
      <c r="T93" s="88"/>
      <c r="U93" s="88"/>
      <c r="V93" s="88"/>
      <c r="W93" s="88"/>
      <c r="X93" s="89"/>
      <c r="Y93" s="88"/>
      <c r="Z93" s="97"/>
      <c r="AA93" s="91"/>
      <c r="AB93" s="88"/>
      <c r="AC93" s="91"/>
      <c r="AD93" s="88"/>
    </row>
    <row r="94" spans="1:30" s="3" customFormat="1" ht="12" customHeight="1" hidden="1">
      <c r="A94" s="96" t="str">
        <f>IF(AND(Input!C$45&gt;0,Input!C47&gt;0,Input!D47="Comments Only"),UPPER(Input!C$45),"Hide")</f>
        <v>Hide</v>
      </c>
      <c r="B94" s="87" t="str">
        <f>IF(Input!C$47&gt;0,UPPER(Input!C$47),"")</f>
        <v>TODD COUNTY</v>
      </c>
      <c r="C94" s="98" t="s">
        <v>54</v>
      </c>
      <c r="D94" s="98"/>
      <c r="E94" s="98" t="s">
        <v>54</v>
      </c>
      <c r="F94" s="98"/>
      <c r="G94" s="98" t="s">
        <v>54</v>
      </c>
      <c r="H94" s="98"/>
      <c r="I94" s="98" t="s">
        <v>54</v>
      </c>
      <c r="J94" s="98"/>
      <c r="K94" s="98" t="s">
        <v>54</v>
      </c>
      <c r="L94" s="98"/>
      <c r="M94" s="98" t="s">
        <v>54</v>
      </c>
      <c r="N94" s="98"/>
      <c r="O94" s="88" t="s">
        <v>55</v>
      </c>
      <c r="P94" s="88" t="s">
        <v>55</v>
      </c>
      <c r="Q94" s="88"/>
      <c r="R94" s="88"/>
      <c r="S94" s="88"/>
      <c r="T94" s="88"/>
      <c r="U94" s="88"/>
      <c r="V94" s="88"/>
      <c r="W94" s="88"/>
      <c r="X94" s="89" t="s">
        <v>55</v>
      </c>
      <c r="Y94" s="88" t="s">
        <v>55</v>
      </c>
      <c r="Z94" s="97" t="str">
        <f>IF(B94&gt;0,B94,"")</f>
        <v>TODD COUNTY</v>
      </c>
      <c r="AA94" s="91" t="s">
        <v>56</v>
      </c>
      <c r="AB94" s="88" t="s">
        <v>55</v>
      </c>
      <c r="AC94" s="91" t="s">
        <v>56</v>
      </c>
      <c r="AD94" s="88" t="s">
        <v>55</v>
      </c>
    </row>
    <row r="95" spans="1:30" s="3" customFormat="1" ht="12" customHeight="1" hidden="1">
      <c r="A95" s="96"/>
      <c r="B95" s="87"/>
      <c r="C95" s="98"/>
      <c r="D95" s="98"/>
      <c r="E95" s="98"/>
      <c r="F95" s="98"/>
      <c r="G95" s="98"/>
      <c r="H95" s="98"/>
      <c r="I95" s="98"/>
      <c r="J95" s="98"/>
      <c r="K95" s="98"/>
      <c r="L95" s="98"/>
      <c r="M95" s="98"/>
      <c r="N95" s="98"/>
      <c r="O95" s="88"/>
      <c r="P95" s="88"/>
      <c r="Q95" s="88"/>
      <c r="R95" s="88"/>
      <c r="S95" s="88"/>
      <c r="T95" s="88"/>
      <c r="U95" s="88"/>
      <c r="V95" s="88"/>
      <c r="W95" s="88"/>
      <c r="X95" s="89"/>
      <c r="Y95" s="88"/>
      <c r="Z95" s="97"/>
      <c r="AA95" s="91"/>
      <c r="AB95" s="88"/>
      <c r="AC95" s="91"/>
      <c r="AD95" s="88"/>
    </row>
    <row r="96" spans="1:30" s="3" customFormat="1" ht="12" customHeight="1">
      <c r="A96" s="96" t="str">
        <f>IF(AND(Input!C$45&gt;0,Input!C48&gt;0,Input!D48="Competitive"),UPPER(Input!C$45),"Hide")</f>
        <v>AA</v>
      </c>
      <c r="B96" s="87" t="str">
        <f>IF(Input!C$48&gt;0,UPPER(Input!C$48),"")</f>
        <v>CALDWELL COUNTY</v>
      </c>
      <c r="C96" s="107">
        <v>126</v>
      </c>
      <c r="D96" s="107"/>
      <c r="E96" s="107">
        <v>117</v>
      </c>
      <c r="F96" s="107"/>
      <c r="G96" s="107">
        <v>132</v>
      </c>
      <c r="H96" s="107"/>
      <c r="I96" s="107">
        <v>137</v>
      </c>
      <c r="J96" s="107"/>
      <c r="K96" s="107">
        <v>128</v>
      </c>
      <c r="L96" s="107"/>
      <c r="M96" s="107">
        <v>134</v>
      </c>
      <c r="N96" s="107"/>
      <c r="O96" s="107"/>
      <c r="P96" s="88">
        <f>(C96+E96+G96+M96)*0.1+(I96+K96)*0.05-O96</f>
        <v>64.15</v>
      </c>
      <c r="Q96" s="88">
        <f>SUM(INT(C96*100000),INT(E96*100000),INT(G96*100000),INT(I96*50000),INT(K96*50000),INT(M96*100000),-(O96*1000000))</f>
        <v>64150000</v>
      </c>
      <c r="R96" s="88">
        <f>IF(Q96&gt;0,(RANK(Q96,(Q$88,Q$96,Q$104,Q$112,Q$120,Q$128,Q$136,Q$144,Q$152,Q$160))),"")</f>
        <v>2</v>
      </c>
      <c r="S96" s="88">
        <f>C96+E96</f>
        <v>243</v>
      </c>
      <c r="T96" s="88">
        <f>IF(S96&gt;0,(RANK(S96,(S$88,S$96,S$104,S$112,S$120,S$128,S$136,S$144,S$152,S$160))),"")</f>
        <v>3</v>
      </c>
      <c r="U96" s="88">
        <f>I96+K96</f>
        <v>265</v>
      </c>
      <c r="V96" s="88">
        <f>IF(U96&gt;0,(RANK(U96,(U$88,U$96,U$104,U$112,U$120,U$128,U$136,U$144,U$152,U$160))),"")</f>
        <v>1</v>
      </c>
      <c r="W96" s="106">
        <f>IF((AND(Q96&gt;0,S96&gt;0,U96&gt;0)),1000000-(R96*10000+T96*100+V96),0)</f>
        <v>979699</v>
      </c>
      <c r="X96" s="89" t="str">
        <f>IF(P96&gt;=80,"I",IF(P96&gt;=60,"II",IF(P96&gt;=40,"III",IF(P96=0,"","IV"))))</f>
        <v>II</v>
      </c>
      <c r="Y96" s="88">
        <f>IF(W96&gt;0,(RANK(W96,(W$88,W$96,W$104,W$112,W$120,W$128,W$136,W$144,W$152,W$160))),"")</f>
        <v>2</v>
      </c>
      <c r="Z96" s="97" t="str">
        <f>IF(B96&gt;0,B96,"")</f>
        <v>CALDWELL COUNTY</v>
      </c>
      <c r="AA96" s="103">
        <v>140</v>
      </c>
      <c r="AB96" s="88">
        <f>IF(AA96&gt;0,(RANK(AA96,(AA$88,AA$96,AA$104,AA$112,AA$120,AA$128,AA$136,AA$144,AA$152,AA$160))),"")</f>
        <v>3</v>
      </c>
      <c r="AC96" s="103">
        <v>136</v>
      </c>
      <c r="AD96" s="88">
        <f>IF(AC96&gt;0,(RANK(AC96,(AC$88,AC$96,AC$104,AC$112,AC$120,AC$128,AC$136,AC$144,AC$152,AC$160))),"")</f>
        <v>2</v>
      </c>
    </row>
    <row r="97" spans="1:30" s="3" customFormat="1" ht="12" customHeight="1">
      <c r="A97" s="96"/>
      <c r="B97" s="87"/>
      <c r="C97" s="27">
        <f>IF(C96&gt;0,C96*0.1,"")</f>
        <v>12.600000000000001</v>
      </c>
      <c r="D97" s="26">
        <f>IF(C96&gt;0,(RANK(C96,(C$88,C$96,C$104,C$112,C$120,C$128,C$136,C$144,C$152,C$160))),"")</f>
        <v>2</v>
      </c>
      <c r="E97" s="27">
        <f>IF(E96&gt;0,E96*0.1,"")</f>
        <v>11.700000000000001</v>
      </c>
      <c r="F97" s="26">
        <f>IF(E96&gt;0,(RANK(E96,(E$88,E$96,E$104,E$112,E$120,E$128,E$136,E$144,E$152,E$160))),"")</f>
        <v>3</v>
      </c>
      <c r="G97" s="27">
        <f>IF(G96&gt;0,G96*0.1,"")</f>
        <v>13.200000000000001</v>
      </c>
      <c r="H97" s="26">
        <f>IF(G96&gt;0,(RANK(G96,(G$88,G$96,G$104,G$112,G$120,G$128,G$136,G$144,G$152,G$160))),"")</f>
        <v>2</v>
      </c>
      <c r="I97" s="27">
        <f>IF(I96&gt;0,I96*0.05,"")</f>
        <v>6.8500000000000005</v>
      </c>
      <c r="J97" s="26">
        <f>IF(I96&gt;0,(RANK(I96,(I$88,I$96,I$104,I$112,I$120,I$128,I$136,I$144,I$152,I$160))),"")</f>
        <v>1</v>
      </c>
      <c r="K97" s="27">
        <f>IF(K96&gt;0,K96*0.05,"")</f>
        <v>6.4</v>
      </c>
      <c r="L97" s="26">
        <f>IF(K96&gt;0,(RANK(K96,(K$88,K$96,K$104,K$112,K$120,K$128,K$136,K$144,K$152,K$160))),"")</f>
        <v>3</v>
      </c>
      <c r="M97" s="27">
        <f>IF(M96&gt;0,M96*0.1,"")</f>
        <v>13.4</v>
      </c>
      <c r="N97" s="26">
        <f>IF(M96&gt;0,(RANK(M96,(M$88,M$96,M$104,M$112,M$120,M$128,M$136,M$144,M$152,M$160))),"")</f>
        <v>2</v>
      </c>
      <c r="O97" s="107"/>
      <c r="P97" s="88"/>
      <c r="Q97" s="88"/>
      <c r="R97" s="88"/>
      <c r="S97" s="88"/>
      <c r="T97" s="88"/>
      <c r="U97" s="88"/>
      <c r="V97" s="88"/>
      <c r="W97" s="106"/>
      <c r="X97" s="89"/>
      <c r="Y97" s="88"/>
      <c r="Z97" s="97"/>
      <c r="AA97" s="103"/>
      <c r="AB97" s="88"/>
      <c r="AC97" s="103"/>
      <c r="AD97" s="88"/>
    </row>
    <row r="98" spans="1:30" s="3" customFormat="1" ht="12" customHeight="1" hidden="1">
      <c r="A98" s="92" t="str">
        <f>IF(AND(Input!C$45&gt;0,Input!C48&gt;0,Input!D48="Festival"),UPPER(Input!C$45),"Hide")</f>
        <v>Hide</v>
      </c>
      <c r="B98" s="86" t="str">
        <f>IF(Input!C$48&gt;0,(UPPER(Input!C$48)&amp;" (Scores)"),"")</f>
        <v>CALDWELL COUNTY (Scores)</v>
      </c>
      <c r="C98" s="104"/>
      <c r="D98" s="104"/>
      <c r="E98" s="104"/>
      <c r="F98" s="104"/>
      <c r="G98" s="104"/>
      <c r="H98" s="104"/>
      <c r="I98" s="104"/>
      <c r="J98" s="104"/>
      <c r="K98" s="104"/>
      <c r="L98" s="104"/>
      <c r="M98" s="104"/>
      <c r="N98" s="104"/>
      <c r="O98" s="48"/>
      <c r="P98" s="49">
        <f>(C98+E98+G98+M98)*0.1+(I98+K98)*0.05-O98</f>
        <v>0</v>
      </c>
      <c r="Q98" s="90"/>
      <c r="R98" s="90"/>
      <c r="S98" s="90"/>
      <c r="T98" s="90"/>
      <c r="U98" s="90"/>
      <c r="V98" s="90"/>
      <c r="W98" s="90"/>
      <c r="X98" s="102"/>
      <c r="Y98" s="101"/>
      <c r="Z98" s="105" t="str">
        <f>IF(B98&gt;0,B98,"")</f>
        <v>CALDWELL COUNTY (Scores)</v>
      </c>
      <c r="AA98" s="100"/>
      <c r="AB98" s="101"/>
      <c r="AC98" s="100"/>
      <c r="AD98" s="101"/>
    </row>
    <row r="99" spans="1:30" s="3" customFormat="1" ht="12" customHeight="1" hidden="1">
      <c r="A99" s="93"/>
      <c r="B99" s="86"/>
      <c r="C99" s="90" t="s">
        <v>57</v>
      </c>
      <c r="D99" s="90"/>
      <c r="E99" s="90"/>
      <c r="F99" s="90"/>
      <c r="G99" s="90"/>
      <c r="H99" s="90"/>
      <c r="I99" s="90"/>
      <c r="J99" s="90"/>
      <c r="K99" s="90"/>
      <c r="L99" s="90"/>
      <c r="M99" s="90"/>
      <c r="N99" s="90"/>
      <c r="O99" s="90"/>
      <c r="P99" s="90"/>
      <c r="Q99" s="90"/>
      <c r="R99" s="90"/>
      <c r="S99" s="90"/>
      <c r="T99" s="90"/>
      <c r="U99" s="90"/>
      <c r="V99" s="90"/>
      <c r="W99" s="90"/>
      <c r="X99" s="102"/>
      <c r="Y99" s="101"/>
      <c r="Z99" s="105"/>
      <c r="AA99" s="100"/>
      <c r="AB99" s="101"/>
      <c r="AC99" s="100"/>
      <c r="AD99" s="101"/>
    </row>
    <row r="100" spans="1:30" s="3" customFormat="1" ht="12" customHeight="1" hidden="1">
      <c r="A100" s="94" t="str">
        <f>IF(AND(Input!C$45&gt;0,Input!C48&gt;0,Input!D48="Festival"),UPPER(Input!C$45),"Hide")</f>
        <v>Hide</v>
      </c>
      <c r="B100" s="87" t="str">
        <f>IF(Input!C$48&gt;0,UPPER(Input!C$48),"")</f>
        <v>CALDWELL COUNTY</v>
      </c>
      <c r="C100" s="99">
        <f>IF(C98&gt;=160,"I",IF(C98&gt;=120,"II",IF(C98&gt;=80,"III",IF(C98=0,"","IV"))))</f>
      </c>
      <c r="D100" s="99"/>
      <c r="E100" s="99">
        <f>IF(E98&gt;=160,"I",IF(E98&gt;=120,"II",IF(E98&gt;=80,"III",IF(E98=0,"","IV"))))</f>
      </c>
      <c r="F100" s="99"/>
      <c r="G100" s="99">
        <f>IF(G98&gt;=160,"I",IF(G98&gt;=120,"II",IF(G98&gt;=80,"III",IF(G98=0,"","IV"))))</f>
      </c>
      <c r="H100" s="99"/>
      <c r="I100" s="99">
        <f>IF(I98&gt;=160,"I",IF(I98&gt;=120,"II",IF(I98&gt;=80,"III",IF(I98=0,"","IV"))))</f>
      </c>
      <c r="J100" s="99"/>
      <c r="K100" s="99">
        <f>IF(K98&gt;=160,"I",IF(K98&gt;=120,"II",IF(K98&gt;=80,"III",IF(K98=0,"","IV"))))</f>
      </c>
      <c r="L100" s="99"/>
      <c r="M100" s="99">
        <f>IF(M98&gt;=160,"I",IF(M98&gt;=120,"II",IF(M98&gt;=80,"III",IF(M98=0,"","IV"))))</f>
      </c>
      <c r="N100" s="99"/>
      <c r="O100" s="97">
        <f>IF(O98&gt;0,"Penalty Applied","")</f>
      </c>
      <c r="P100" s="88" t="s">
        <v>55</v>
      </c>
      <c r="Q100" s="88"/>
      <c r="R100" s="88"/>
      <c r="S100" s="88"/>
      <c r="T100" s="88"/>
      <c r="U100" s="88"/>
      <c r="V100" s="88"/>
      <c r="W100" s="88"/>
      <c r="X100" s="89">
        <f>IF(P98&gt;=80,"I",IF(P98&gt;=60,"II",IF(P98&gt;=40,"III",IF(P98=0,"","IV"))))</f>
      </c>
      <c r="Y100" s="88" t="s">
        <v>55</v>
      </c>
      <c r="Z100" s="97" t="str">
        <f>IF(B100&gt;0,B100,"")</f>
        <v>CALDWELL COUNTY</v>
      </c>
      <c r="AA100" s="91" t="s">
        <v>55</v>
      </c>
      <c r="AB100" s="88" t="s">
        <v>55</v>
      </c>
      <c r="AC100" s="91" t="s">
        <v>55</v>
      </c>
      <c r="AD100" s="88" t="s">
        <v>55</v>
      </c>
    </row>
    <row r="101" spans="1:30" s="3" customFormat="1" ht="12" customHeight="1" hidden="1">
      <c r="A101" s="95"/>
      <c r="B101" s="87"/>
      <c r="C101" s="99"/>
      <c r="D101" s="99"/>
      <c r="E101" s="99"/>
      <c r="F101" s="99"/>
      <c r="G101" s="99"/>
      <c r="H101" s="99"/>
      <c r="I101" s="99"/>
      <c r="J101" s="99"/>
      <c r="K101" s="99"/>
      <c r="L101" s="99"/>
      <c r="M101" s="99"/>
      <c r="N101" s="99"/>
      <c r="O101" s="97"/>
      <c r="P101" s="88"/>
      <c r="Q101" s="88"/>
      <c r="R101" s="88"/>
      <c r="S101" s="88"/>
      <c r="T101" s="88"/>
      <c r="U101" s="88"/>
      <c r="V101" s="88"/>
      <c r="W101" s="88"/>
      <c r="X101" s="89"/>
      <c r="Y101" s="88"/>
      <c r="Z101" s="97"/>
      <c r="AA101" s="91"/>
      <c r="AB101" s="88"/>
      <c r="AC101" s="91"/>
      <c r="AD101" s="88"/>
    </row>
    <row r="102" spans="1:30" s="3" customFormat="1" ht="12" customHeight="1" hidden="1">
      <c r="A102" s="96" t="str">
        <f>IF(AND(Input!C$45&gt;0,Input!C48&gt;0,Input!D48="Comments Only"),UPPER(Input!C$45),"Hide")</f>
        <v>Hide</v>
      </c>
      <c r="B102" s="87" t="str">
        <f>IF(Input!C$48&gt;0,UPPER(Input!C$48),"")</f>
        <v>CALDWELL COUNTY</v>
      </c>
      <c r="C102" s="98" t="s">
        <v>54</v>
      </c>
      <c r="D102" s="98"/>
      <c r="E102" s="98" t="s">
        <v>54</v>
      </c>
      <c r="F102" s="98"/>
      <c r="G102" s="98" t="s">
        <v>54</v>
      </c>
      <c r="H102" s="98"/>
      <c r="I102" s="98" t="s">
        <v>54</v>
      </c>
      <c r="J102" s="98"/>
      <c r="K102" s="98" t="s">
        <v>54</v>
      </c>
      <c r="L102" s="98"/>
      <c r="M102" s="98" t="s">
        <v>54</v>
      </c>
      <c r="N102" s="98"/>
      <c r="O102" s="88" t="s">
        <v>55</v>
      </c>
      <c r="P102" s="88" t="s">
        <v>55</v>
      </c>
      <c r="Q102" s="88"/>
      <c r="R102" s="88"/>
      <c r="S102" s="88"/>
      <c r="T102" s="88"/>
      <c r="U102" s="88"/>
      <c r="V102" s="88"/>
      <c r="W102" s="88"/>
      <c r="X102" s="89" t="s">
        <v>55</v>
      </c>
      <c r="Y102" s="88" t="s">
        <v>55</v>
      </c>
      <c r="Z102" s="97" t="str">
        <f>IF(B102&gt;0,B102,"")</f>
        <v>CALDWELL COUNTY</v>
      </c>
      <c r="AA102" s="91" t="s">
        <v>56</v>
      </c>
      <c r="AB102" s="88" t="s">
        <v>55</v>
      </c>
      <c r="AC102" s="91" t="s">
        <v>56</v>
      </c>
      <c r="AD102" s="88" t="s">
        <v>55</v>
      </c>
    </row>
    <row r="103" spans="1:30" s="3" customFormat="1" ht="12" customHeight="1" hidden="1">
      <c r="A103" s="96"/>
      <c r="B103" s="87"/>
      <c r="C103" s="98"/>
      <c r="D103" s="98"/>
      <c r="E103" s="98"/>
      <c r="F103" s="98"/>
      <c r="G103" s="98"/>
      <c r="H103" s="98"/>
      <c r="I103" s="98"/>
      <c r="J103" s="98"/>
      <c r="K103" s="98"/>
      <c r="L103" s="98"/>
      <c r="M103" s="98"/>
      <c r="N103" s="98"/>
      <c r="O103" s="88"/>
      <c r="P103" s="88"/>
      <c r="Q103" s="88"/>
      <c r="R103" s="88"/>
      <c r="S103" s="88"/>
      <c r="T103" s="88"/>
      <c r="U103" s="88"/>
      <c r="V103" s="88"/>
      <c r="W103" s="88"/>
      <c r="X103" s="89"/>
      <c r="Y103" s="88"/>
      <c r="Z103" s="97"/>
      <c r="AA103" s="91"/>
      <c r="AB103" s="88"/>
      <c r="AC103" s="91"/>
      <c r="AD103" s="88"/>
    </row>
    <row r="104" spans="1:30" s="3" customFormat="1" ht="12" customHeight="1">
      <c r="A104" s="96" t="str">
        <f>IF(AND(Input!C$45&gt;0,Input!C49&gt;0,Input!D49="Competitive"),UPPER(Input!C$45),"Hide")</f>
        <v>AA</v>
      </c>
      <c r="B104" s="87" t="str">
        <f>IF(Input!C$49&gt;0,UPPER(Input!C$49),"")</f>
        <v>TRIGG COUNTY</v>
      </c>
      <c r="C104" s="107">
        <v>138</v>
      </c>
      <c r="D104" s="107"/>
      <c r="E104" s="107">
        <v>128</v>
      </c>
      <c r="F104" s="107"/>
      <c r="G104" s="107">
        <v>150</v>
      </c>
      <c r="H104" s="107"/>
      <c r="I104" s="107">
        <v>133</v>
      </c>
      <c r="J104" s="107"/>
      <c r="K104" s="107">
        <v>130</v>
      </c>
      <c r="L104" s="107"/>
      <c r="M104" s="107">
        <v>132</v>
      </c>
      <c r="N104" s="107"/>
      <c r="O104" s="107"/>
      <c r="P104" s="88">
        <f>(C104+E104+G104+M104)*0.1+(I104+K104)*0.05-O104</f>
        <v>67.95</v>
      </c>
      <c r="Q104" s="88">
        <f>SUM(INT(C104*100000),INT(E104*100000),INT(G104*100000),INT(I104*50000),INT(K104*50000),INT(M104*100000),-(O104*1000000))</f>
        <v>67950000</v>
      </c>
      <c r="R104" s="88">
        <f>IF(Q104&gt;0,(RANK(Q104,(Q$88,Q$96,Q$104,Q$112,Q$120,Q$128,Q$136,Q$144,Q$152,Q$160))),"")</f>
        <v>1</v>
      </c>
      <c r="S104" s="88">
        <f>C104+E104</f>
        <v>266</v>
      </c>
      <c r="T104" s="88">
        <f>IF(S104&gt;0,(RANK(S104,(S$88,S$96,S$104,S$112,S$120,S$128,S$136,S$144,S$152,S$160))),"")</f>
        <v>1</v>
      </c>
      <c r="U104" s="88">
        <f>I104+K104</f>
        <v>263</v>
      </c>
      <c r="V104" s="88">
        <f>IF(U104&gt;0,(RANK(U104,(U$88,U$96,U$104,U$112,U$120,U$128,U$136,U$144,U$152,U$160))),"")</f>
        <v>2</v>
      </c>
      <c r="W104" s="106">
        <f>IF((AND(Q104&gt;0,S104&gt;0,U104&gt;0)),1000000-(R104*10000+T104*100+V104),0)</f>
        <v>989898</v>
      </c>
      <c r="X104" s="89" t="str">
        <f>IF(P104&gt;=80,"I",IF(P104&gt;=60,"II",IF(P104&gt;=40,"III",IF(P104=0,"","IV"))))</f>
        <v>II</v>
      </c>
      <c r="Y104" s="88">
        <f>IF(W104&gt;0,(RANK(W104,(W$88,W$96,W$104,W$112,W$120,W$128,W$136,W$144,W$152,W$160))),"")</f>
        <v>1</v>
      </c>
      <c r="Z104" s="97" t="str">
        <f>IF(B104&gt;0,B104,"")</f>
        <v>TRIGG COUNTY</v>
      </c>
      <c r="AA104" s="103">
        <v>143</v>
      </c>
      <c r="AB104" s="88">
        <f>IF(AA104&gt;0,(RANK(AA104,(AA$88,AA$96,AA$104,AA$112,AA$120,AA$128,AA$136,AA$144,AA$152,AA$160))),"")</f>
        <v>2</v>
      </c>
      <c r="AC104" s="103">
        <v>134</v>
      </c>
      <c r="AD104" s="88">
        <f>IF(AC104&gt;0,(RANK(AC104,(AC$88,AC$96,AC$104,AC$112,AC$120,AC$128,AC$136,AC$144,AC$152,AC$160))),"")</f>
        <v>3</v>
      </c>
    </row>
    <row r="105" spans="1:30" s="3" customFormat="1" ht="12" customHeight="1">
      <c r="A105" s="96"/>
      <c r="B105" s="87"/>
      <c r="C105" s="27">
        <f>IF(C104&gt;0,C104*0.1,"")</f>
        <v>13.8</v>
      </c>
      <c r="D105" s="26">
        <f>IF(C104&gt;0,(RANK(C104,(C$88,C$96,C$104,C$112,C$120,C$128,C$136,C$144,C$152,C$160))),"")</f>
        <v>1</v>
      </c>
      <c r="E105" s="27">
        <f>IF(E104&gt;0,E104*0.1,"")</f>
        <v>12.8</v>
      </c>
      <c r="F105" s="26">
        <f>IF(E104&gt;0,(RANK(E104,(E$88,E$96,E$104,E$112,E$120,E$128,E$136,E$144,E$152,E$160))),"")</f>
        <v>1</v>
      </c>
      <c r="G105" s="27">
        <f>IF(G104&gt;0,G104*0.1,"")</f>
        <v>15</v>
      </c>
      <c r="H105" s="26">
        <f>IF(G104&gt;0,(RANK(G104,(G$88,G$96,G$104,G$112,G$120,G$128,G$136,G$144,G$152,G$160))),"")</f>
        <v>1</v>
      </c>
      <c r="I105" s="27">
        <f>IF(I104&gt;0,I104*0.05,"")</f>
        <v>6.65</v>
      </c>
      <c r="J105" s="26">
        <f>IF(I104&gt;0,(RANK(I104,(I$88,I$96,I$104,I$112,I$120,I$128,I$136,I$144,I$152,I$160))),"")</f>
        <v>2</v>
      </c>
      <c r="K105" s="27">
        <f>IF(K104&gt;0,K104*0.05,"")</f>
        <v>6.5</v>
      </c>
      <c r="L105" s="26">
        <f>IF(K104&gt;0,(RANK(K104,(K$88,K$96,K$104,K$112,K$120,K$128,K$136,K$144,K$152,K$160))),"")</f>
        <v>2</v>
      </c>
      <c r="M105" s="27">
        <f>IF(M104&gt;0,M104*0.1,"")</f>
        <v>13.200000000000001</v>
      </c>
      <c r="N105" s="26">
        <f>IF(M104&gt;0,(RANK(M104,(M$88,M$96,M$104,M$112,M$120,M$128,M$136,M$144,M$152,M$160))),"")</f>
        <v>3</v>
      </c>
      <c r="O105" s="107"/>
      <c r="P105" s="88"/>
      <c r="Q105" s="88"/>
      <c r="R105" s="88"/>
      <c r="S105" s="88"/>
      <c r="T105" s="88"/>
      <c r="U105" s="88"/>
      <c r="V105" s="88"/>
      <c r="W105" s="106"/>
      <c r="X105" s="89"/>
      <c r="Y105" s="88"/>
      <c r="Z105" s="97"/>
      <c r="AA105" s="103"/>
      <c r="AB105" s="88"/>
      <c r="AC105" s="103"/>
      <c r="AD105" s="88"/>
    </row>
    <row r="106" spans="1:30" s="3" customFormat="1" ht="12" customHeight="1" hidden="1">
      <c r="A106" s="92" t="str">
        <f>IF(AND(Input!C$45&gt;0,Input!C49&gt;0,Input!D49="Festival"),UPPER(Input!C$45),"Hide")</f>
        <v>Hide</v>
      </c>
      <c r="B106" s="86" t="str">
        <f>IF(Input!C$49&gt;0,(UPPER(Input!C$49)&amp;" (Scores)"),"")</f>
        <v>TRIGG COUNTY (Scores)</v>
      </c>
      <c r="C106" s="104"/>
      <c r="D106" s="104"/>
      <c r="E106" s="104"/>
      <c r="F106" s="104"/>
      <c r="G106" s="104"/>
      <c r="H106" s="104"/>
      <c r="I106" s="104"/>
      <c r="J106" s="104"/>
      <c r="K106" s="104"/>
      <c r="L106" s="104"/>
      <c r="M106" s="104"/>
      <c r="N106" s="104"/>
      <c r="O106" s="48"/>
      <c r="P106" s="49">
        <f>(C106+E106+G106+M106)*0.1+(I106+K106)*0.05-O106</f>
        <v>0</v>
      </c>
      <c r="Q106" s="90"/>
      <c r="R106" s="90"/>
      <c r="S106" s="90"/>
      <c r="T106" s="90"/>
      <c r="U106" s="90"/>
      <c r="V106" s="90"/>
      <c r="W106" s="90"/>
      <c r="X106" s="102"/>
      <c r="Y106" s="101"/>
      <c r="Z106" s="105" t="str">
        <f>IF(B106&gt;0,B106,"")</f>
        <v>TRIGG COUNTY (Scores)</v>
      </c>
      <c r="AA106" s="100"/>
      <c r="AB106" s="101"/>
      <c r="AC106" s="100"/>
      <c r="AD106" s="101"/>
    </row>
    <row r="107" spans="1:30" s="3" customFormat="1" ht="12" customHeight="1" hidden="1">
      <c r="A107" s="93"/>
      <c r="B107" s="86"/>
      <c r="C107" s="90" t="s">
        <v>57</v>
      </c>
      <c r="D107" s="90"/>
      <c r="E107" s="90"/>
      <c r="F107" s="90"/>
      <c r="G107" s="90"/>
      <c r="H107" s="90"/>
      <c r="I107" s="90"/>
      <c r="J107" s="90"/>
      <c r="K107" s="90"/>
      <c r="L107" s="90"/>
      <c r="M107" s="90"/>
      <c r="N107" s="90"/>
      <c r="O107" s="90"/>
      <c r="P107" s="90"/>
      <c r="Q107" s="90"/>
      <c r="R107" s="90"/>
      <c r="S107" s="90"/>
      <c r="T107" s="90"/>
      <c r="U107" s="90"/>
      <c r="V107" s="90"/>
      <c r="W107" s="90"/>
      <c r="X107" s="102"/>
      <c r="Y107" s="101"/>
      <c r="Z107" s="105"/>
      <c r="AA107" s="100"/>
      <c r="AB107" s="101"/>
      <c r="AC107" s="100"/>
      <c r="AD107" s="101"/>
    </row>
    <row r="108" spans="1:30" s="3" customFormat="1" ht="12" customHeight="1" hidden="1">
      <c r="A108" s="94" t="str">
        <f>IF(AND(Input!C$45&gt;0,Input!C49&gt;0,Input!D49="Festival"),UPPER(Input!C$45),"Hide")</f>
        <v>Hide</v>
      </c>
      <c r="B108" s="87" t="str">
        <f>IF(Input!C$49&gt;0,UPPER(Input!C$49),"")</f>
        <v>TRIGG COUNTY</v>
      </c>
      <c r="C108" s="99">
        <f>IF(C106&gt;=160,"I",IF(C106&gt;=120,"II",IF(C106&gt;=80,"III",IF(C106=0,"","IV"))))</f>
      </c>
      <c r="D108" s="99"/>
      <c r="E108" s="99">
        <f>IF(E106&gt;=160,"I",IF(E106&gt;=120,"II",IF(E106&gt;=80,"III",IF(E106=0,"","IV"))))</f>
      </c>
      <c r="F108" s="99"/>
      <c r="G108" s="99">
        <f>IF(G106&gt;=160,"I",IF(G106&gt;=120,"II",IF(G106&gt;=80,"III",IF(G106=0,"","IV"))))</f>
      </c>
      <c r="H108" s="99"/>
      <c r="I108" s="99">
        <f>IF(I106&gt;=160,"I",IF(I106&gt;=120,"II",IF(I106&gt;=80,"III",IF(I106=0,"","IV"))))</f>
      </c>
      <c r="J108" s="99"/>
      <c r="K108" s="99">
        <f>IF(K106&gt;=160,"I",IF(K106&gt;=120,"II",IF(K106&gt;=80,"III",IF(K106=0,"","IV"))))</f>
      </c>
      <c r="L108" s="99"/>
      <c r="M108" s="99">
        <f>IF(M106&gt;=160,"I",IF(M106&gt;=120,"II",IF(M106&gt;=80,"III",IF(M106=0,"","IV"))))</f>
      </c>
      <c r="N108" s="99"/>
      <c r="O108" s="97">
        <f>IF(O106&gt;0,"Penalty Applied","")</f>
      </c>
      <c r="P108" s="88" t="s">
        <v>55</v>
      </c>
      <c r="Q108" s="88"/>
      <c r="R108" s="88"/>
      <c r="S108" s="88"/>
      <c r="T108" s="88"/>
      <c r="U108" s="88"/>
      <c r="V108" s="88"/>
      <c r="W108" s="88"/>
      <c r="X108" s="89">
        <f>IF(P106&gt;=80,"I",IF(P106&gt;=60,"II",IF(P106&gt;=40,"III",IF(P106=0,"","IV"))))</f>
      </c>
      <c r="Y108" s="88" t="s">
        <v>55</v>
      </c>
      <c r="Z108" s="97" t="str">
        <f>IF(B108&gt;0,B108,"")</f>
        <v>TRIGG COUNTY</v>
      </c>
      <c r="AA108" s="91" t="s">
        <v>55</v>
      </c>
      <c r="AB108" s="88" t="s">
        <v>55</v>
      </c>
      <c r="AC108" s="91" t="s">
        <v>55</v>
      </c>
      <c r="AD108" s="88" t="s">
        <v>55</v>
      </c>
    </row>
    <row r="109" spans="1:30" s="3" customFormat="1" ht="12" customHeight="1" hidden="1">
      <c r="A109" s="95"/>
      <c r="B109" s="87"/>
      <c r="C109" s="99"/>
      <c r="D109" s="99"/>
      <c r="E109" s="99"/>
      <c r="F109" s="99"/>
      <c r="G109" s="99"/>
      <c r="H109" s="99"/>
      <c r="I109" s="99"/>
      <c r="J109" s="99"/>
      <c r="K109" s="99"/>
      <c r="L109" s="99"/>
      <c r="M109" s="99"/>
      <c r="N109" s="99"/>
      <c r="O109" s="97"/>
      <c r="P109" s="88"/>
      <c r="Q109" s="88"/>
      <c r="R109" s="88"/>
      <c r="S109" s="88"/>
      <c r="T109" s="88"/>
      <c r="U109" s="88"/>
      <c r="V109" s="88"/>
      <c r="W109" s="88"/>
      <c r="X109" s="89"/>
      <c r="Y109" s="88"/>
      <c r="Z109" s="97"/>
      <c r="AA109" s="91"/>
      <c r="AB109" s="88"/>
      <c r="AC109" s="91"/>
      <c r="AD109" s="88"/>
    </row>
    <row r="110" spans="1:30" s="3" customFormat="1" ht="12" customHeight="1" hidden="1">
      <c r="A110" s="96" t="str">
        <f>IF(AND(Input!C$45&gt;0,Input!C49&gt;0,Input!D49="Comments Only"),UPPER(Input!C$45),"Hide")</f>
        <v>Hide</v>
      </c>
      <c r="B110" s="87" t="str">
        <f>IF(Input!C$49&gt;0,UPPER(Input!C$49),"")</f>
        <v>TRIGG COUNTY</v>
      </c>
      <c r="C110" s="98" t="s">
        <v>54</v>
      </c>
      <c r="D110" s="98"/>
      <c r="E110" s="98" t="s">
        <v>54</v>
      </c>
      <c r="F110" s="98"/>
      <c r="G110" s="98" t="s">
        <v>54</v>
      </c>
      <c r="H110" s="98"/>
      <c r="I110" s="98" t="s">
        <v>54</v>
      </c>
      <c r="J110" s="98"/>
      <c r="K110" s="98" t="s">
        <v>54</v>
      </c>
      <c r="L110" s="98"/>
      <c r="M110" s="98" t="s">
        <v>54</v>
      </c>
      <c r="N110" s="98"/>
      <c r="O110" s="88" t="s">
        <v>55</v>
      </c>
      <c r="P110" s="88" t="s">
        <v>55</v>
      </c>
      <c r="Q110" s="88"/>
      <c r="R110" s="88"/>
      <c r="S110" s="88"/>
      <c r="T110" s="88"/>
      <c r="U110" s="88"/>
      <c r="V110" s="88"/>
      <c r="W110" s="88"/>
      <c r="X110" s="89" t="s">
        <v>55</v>
      </c>
      <c r="Y110" s="88" t="s">
        <v>55</v>
      </c>
      <c r="Z110" s="97" t="str">
        <f>IF(B110&gt;0,B110,"")</f>
        <v>TRIGG COUNTY</v>
      </c>
      <c r="AA110" s="91" t="s">
        <v>56</v>
      </c>
      <c r="AB110" s="88" t="s">
        <v>55</v>
      </c>
      <c r="AC110" s="91" t="s">
        <v>56</v>
      </c>
      <c r="AD110" s="88" t="s">
        <v>55</v>
      </c>
    </row>
    <row r="111" spans="1:30" s="3" customFormat="1" ht="12" customHeight="1" hidden="1">
      <c r="A111" s="96"/>
      <c r="B111" s="87"/>
      <c r="C111" s="98"/>
      <c r="D111" s="98"/>
      <c r="E111" s="98"/>
      <c r="F111" s="98"/>
      <c r="G111" s="98"/>
      <c r="H111" s="98"/>
      <c r="I111" s="98"/>
      <c r="J111" s="98"/>
      <c r="K111" s="98"/>
      <c r="L111" s="98"/>
      <c r="M111" s="98"/>
      <c r="N111" s="98"/>
      <c r="O111" s="88"/>
      <c r="P111" s="88"/>
      <c r="Q111" s="88"/>
      <c r="R111" s="88"/>
      <c r="S111" s="88"/>
      <c r="T111" s="88"/>
      <c r="U111" s="88"/>
      <c r="V111" s="88"/>
      <c r="W111" s="88"/>
      <c r="X111" s="89"/>
      <c r="Y111" s="88"/>
      <c r="Z111" s="97"/>
      <c r="AA111" s="91"/>
      <c r="AB111" s="88"/>
      <c r="AC111" s="91"/>
      <c r="AD111" s="88"/>
    </row>
    <row r="112" spans="1:30" s="3" customFormat="1" ht="12" customHeight="1">
      <c r="A112" s="96" t="str">
        <f>IF(AND(Input!C$45&gt;0,Input!C50&gt;0,Input!D50="Competitive"),UPPER(Input!C$45),"Hide")</f>
        <v>AA</v>
      </c>
      <c r="B112" s="87" t="str">
        <f>IF(Input!C$50&gt;0,UPPER(Input!C$50),"")</f>
        <v>HENRY COUNTY</v>
      </c>
      <c r="C112" s="107">
        <v>125</v>
      </c>
      <c r="D112" s="107"/>
      <c r="E112" s="107">
        <v>113</v>
      </c>
      <c r="F112" s="107"/>
      <c r="G112" s="107">
        <v>103</v>
      </c>
      <c r="H112" s="107"/>
      <c r="I112" s="107">
        <v>116</v>
      </c>
      <c r="J112" s="107"/>
      <c r="K112" s="107">
        <v>122</v>
      </c>
      <c r="L112" s="107"/>
      <c r="M112" s="107">
        <v>130</v>
      </c>
      <c r="N112" s="107"/>
      <c r="O112" s="107"/>
      <c r="P112" s="88">
        <f>(C112+E112+G112+M112)*0.1+(I112+K112)*0.05-O112</f>
        <v>59</v>
      </c>
      <c r="Q112" s="88">
        <f>SUM(INT(C112*100000),INT(E112*100000),INT(G112*100000),INT(I112*50000),INT(K112*50000),INT(M112*100000),-(O112*1000000))</f>
        <v>59000000</v>
      </c>
      <c r="R112" s="88">
        <f>IF(Q112&gt;0,(RANK(Q112,(Q$88,Q$96,Q$104,Q$112,Q$120,Q$128,Q$136,Q$144,Q$152,Q$160))),"")</f>
        <v>5</v>
      </c>
      <c r="S112" s="88">
        <f>C112+E112</f>
        <v>238</v>
      </c>
      <c r="T112" s="88">
        <f>IF(S112&gt;0,(RANK(S112,(S$88,S$96,S$104,S$112,S$120,S$128,S$136,S$144,S$152,S$160))),"")</f>
        <v>4</v>
      </c>
      <c r="U112" s="88">
        <f>I112+K112</f>
        <v>238</v>
      </c>
      <c r="V112" s="88">
        <f>IF(U112&gt;0,(RANK(U112,(U$88,U$96,U$104,U$112,U$120,U$128,U$136,U$144,U$152,U$160))),"")</f>
        <v>5</v>
      </c>
      <c r="W112" s="106">
        <f>IF((AND(Q112&gt;0,S112&gt;0,U112&gt;0)),1000000-(R112*10000+T112*100+V112),0)</f>
        <v>949595</v>
      </c>
      <c r="X112" s="89" t="str">
        <f>IF(P112&gt;=80,"I",IF(P112&gt;=60,"II",IF(P112&gt;=40,"III",IF(P112=0,"","IV"))))</f>
        <v>III</v>
      </c>
      <c r="Y112" s="88">
        <f>IF(W112&gt;0,(RANK(W112,(W$88,W$96,W$104,W$112,W$120,W$128,W$136,W$144,W$152,W$160))),"")</f>
        <v>5</v>
      </c>
      <c r="Z112" s="97" t="str">
        <f>IF(B112&gt;0,B112,"")</f>
        <v>HENRY COUNTY</v>
      </c>
      <c r="AA112" s="103">
        <v>120</v>
      </c>
      <c r="AB112" s="88">
        <f>IF(AA112&gt;0,(RANK(AA112,(AA$88,AA$96,AA$104,AA$112,AA$120,AA$128,AA$136,AA$144,AA$152,AA$160))),"")</f>
        <v>4</v>
      </c>
      <c r="AC112" s="103">
        <v>128</v>
      </c>
      <c r="AD112" s="88">
        <f>IF(AC112&gt;0,(RANK(AC112,(AC$88,AC$96,AC$104,AC$112,AC$120,AC$128,AC$136,AC$144,AC$152,AC$160))),"")</f>
        <v>4</v>
      </c>
    </row>
    <row r="113" spans="1:30" s="3" customFormat="1" ht="12" customHeight="1">
      <c r="A113" s="96"/>
      <c r="B113" s="87"/>
      <c r="C113" s="27">
        <f>IF(C112&gt;0,C112*0.1,"")</f>
        <v>12.5</v>
      </c>
      <c r="D113" s="26">
        <f>IF(C112&gt;0,(RANK(C112,(C$88,C$96,C$104,C$112,C$120,C$128,C$136,C$144,C$152,C$160))),"")</f>
        <v>3</v>
      </c>
      <c r="E113" s="27">
        <f>IF(E112&gt;0,E112*0.1,"")</f>
        <v>11.3</v>
      </c>
      <c r="F113" s="26">
        <f>IF(E112&gt;0,(RANK(E112,(E$88,E$96,E$104,E$112,E$120,E$128,E$136,E$144,E$152,E$160))),"")</f>
        <v>5</v>
      </c>
      <c r="G113" s="27">
        <f>IF(G112&gt;0,G112*0.1,"")</f>
        <v>10.3</v>
      </c>
      <c r="H113" s="26">
        <f>IF(G112&gt;0,(RANK(G112,(G$88,G$96,G$104,G$112,G$120,G$128,G$136,G$144,G$152,G$160))),"")</f>
        <v>5</v>
      </c>
      <c r="I113" s="27">
        <f>IF(I112&gt;0,I112*0.05,"")</f>
        <v>5.800000000000001</v>
      </c>
      <c r="J113" s="26">
        <f>IF(I112&gt;0,(RANK(I112,(I$88,I$96,I$104,I$112,I$120,I$128,I$136,I$144,I$152,I$160))),"")</f>
        <v>5</v>
      </c>
      <c r="K113" s="27">
        <f>IF(K112&gt;0,K112*0.05,"")</f>
        <v>6.1000000000000005</v>
      </c>
      <c r="L113" s="26">
        <f>IF(K112&gt;0,(RANK(K112,(K$88,K$96,K$104,K$112,K$120,K$128,K$136,K$144,K$152,K$160))),"")</f>
        <v>5</v>
      </c>
      <c r="M113" s="27">
        <f>IF(M112&gt;0,M112*0.1,"")</f>
        <v>13</v>
      </c>
      <c r="N113" s="26">
        <f>IF(M112&gt;0,(RANK(M112,(M$88,M$96,M$104,M$112,M$120,M$128,M$136,M$144,M$152,M$160))),"")</f>
        <v>4</v>
      </c>
      <c r="O113" s="107"/>
      <c r="P113" s="88"/>
      <c r="Q113" s="88"/>
      <c r="R113" s="88"/>
      <c r="S113" s="88"/>
      <c r="T113" s="88"/>
      <c r="U113" s="88"/>
      <c r="V113" s="88"/>
      <c r="W113" s="106"/>
      <c r="X113" s="89"/>
      <c r="Y113" s="88"/>
      <c r="Z113" s="97"/>
      <c r="AA113" s="103"/>
      <c r="AB113" s="88"/>
      <c r="AC113" s="103"/>
      <c r="AD113" s="88"/>
    </row>
    <row r="114" spans="1:30" s="3" customFormat="1" ht="12" customHeight="1" hidden="1">
      <c r="A114" s="92" t="str">
        <f>IF(AND(Input!C$45&gt;0,Input!C50&gt;0,Input!D50="Festival"),UPPER(Input!C$45),"Hide")</f>
        <v>Hide</v>
      </c>
      <c r="B114" s="86" t="str">
        <f>IF(Input!C$50&gt;0,(UPPER(Input!C$50)&amp;" (Scores)"),"")</f>
        <v>HENRY COUNTY (Scores)</v>
      </c>
      <c r="C114" s="104"/>
      <c r="D114" s="104"/>
      <c r="E114" s="104"/>
      <c r="F114" s="104"/>
      <c r="G114" s="104"/>
      <c r="H114" s="104"/>
      <c r="I114" s="104"/>
      <c r="J114" s="104"/>
      <c r="K114" s="104"/>
      <c r="L114" s="104"/>
      <c r="M114" s="104"/>
      <c r="N114" s="104"/>
      <c r="O114" s="48"/>
      <c r="P114" s="49">
        <f>(C114+E114+G114+M114)*0.1+(I114+K114)*0.05-O114</f>
        <v>0</v>
      </c>
      <c r="Q114" s="90"/>
      <c r="R114" s="90"/>
      <c r="S114" s="90"/>
      <c r="T114" s="90"/>
      <c r="U114" s="90"/>
      <c r="V114" s="90"/>
      <c r="W114" s="90"/>
      <c r="X114" s="102"/>
      <c r="Y114" s="101"/>
      <c r="Z114" s="105" t="str">
        <f>IF(B114&gt;0,B114,"")</f>
        <v>HENRY COUNTY (Scores)</v>
      </c>
      <c r="AA114" s="100"/>
      <c r="AB114" s="101"/>
      <c r="AC114" s="100"/>
      <c r="AD114" s="101"/>
    </row>
    <row r="115" spans="1:30" s="3" customFormat="1" ht="12" customHeight="1" hidden="1">
      <c r="A115" s="93"/>
      <c r="B115" s="86"/>
      <c r="C115" s="90" t="s">
        <v>57</v>
      </c>
      <c r="D115" s="90"/>
      <c r="E115" s="90"/>
      <c r="F115" s="90"/>
      <c r="G115" s="90"/>
      <c r="H115" s="90"/>
      <c r="I115" s="90"/>
      <c r="J115" s="90"/>
      <c r="K115" s="90"/>
      <c r="L115" s="90"/>
      <c r="M115" s="90"/>
      <c r="N115" s="90"/>
      <c r="O115" s="90"/>
      <c r="P115" s="90"/>
      <c r="Q115" s="90"/>
      <c r="R115" s="90"/>
      <c r="S115" s="90"/>
      <c r="T115" s="90"/>
      <c r="U115" s="90"/>
      <c r="V115" s="90"/>
      <c r="W115" s="90"/>
      <c r="X115" s="102"/>
      <c r="Y115" s="101"/>
      <c r="Z115" s="105"/>
      <c r="AA115" s="100"/>
      <c r="AB115" s="101"/>
      <c r="AC115" s="100"/>
      <c r="AD115" s="101"/>
    </row>
    <row r="116" spans="1:30" s="3" customFormat="1" ht="12" customHeight="1" hidden="1">
      <c r="A116" s="94" t="str">
        <f>IF(AND(Input!C$45&gt;0,Input!C50&gt;0,Input!D50="Festival"),UPPER(Input!C$45),"Hide")</f>
        <v>Hide</v>
      </c>
      <c r="B116" s="87" t="str">
        <f>IF(Input!C$50&gt;0,UPPER(Input!C$50),"")</f>
        <v>HENRY COUNTY</v>
      </c>
      <c r="C116" s="99">
        <f>IF(C114&gt;=160,"I",IF(C114&gt;=120,"II",IF(C114&gt;=80,"III",IF(C114=0,"","IV"))))</f>
      </c>
      <c r="D116" s="99"/>
      <c r="E116" s="99">
        <f>IF(E114&gt;=160,"I",IF(E114&gt;=120,"II",IF(E114&gt;=80,"III",IF(E114=0,"","IV"))))</f>
      </c>
      <c r="F116" s="99"/>
      <c r="G116" s="99">
        <f>IF(G114&gt;=160,"I",IF(G114&gt;=120,"II",IF(G114&gt;=80,"III",IF(G114=0,"","IV"))))</f>
      </c>
      <c r="H116" s="99"/>
      <c r="I116" s="99">
        <f>IF(I114&gt;=160,"I",IF(I114&gt;=120,"II",IF(I114&gt;=80,"III",IF(I114=0,"","IV"))))</f>
      </c>
      <c r="J116" s="99"/>
      <c r="K116" s="99">
        <f>IF(K114&gt;=160,"I",IF(K114&gt;=120,"II",IF(K114&gt;=80,"III",IF(K114=0,"","IV"))))</f>
      </c>
      <c r="L116" s="99"/>
      <c r="M116" s="99">
        <f>IF(M114&gt;=160,"I",IF(M114&gt;=120,"II",IF(M114&gt;=80,"III",IF(M114=0,"","IV"))))</f>
      </c>
      <c r="N116" s="99"/>
      <c r="O116" s="97">
        <f>IF(O114&gt;0,"Penalty Applied","")</f>
      </c>
      <c r="P116" s="88" t="s">
        <v>55</v>
      </c>
      <c r="Q116" s="88"/>
      <c r="R116" s="88"/>
      <c r="S116" s="88"/>
      <c r="T116" s="88"/>
      <c r="U116" s="88"/>
      <c r="V116" s="88"/>
      <c r="W116" s="88"/>
      <c r="X116" s="89">
        <f>IF(P114&gt;=80,"I",IF(P114&gt;=60,"II",IF(P114&gt;=40,"III",IF(P114=0,"","IV"))))</f>
      </c>
      <c r="Y116" s="88" t="s">
        <v>55</v>
      </c>
      <c r="Z116" s="97" t="str">
        <f>IF(B116&gt;0,B116,"")</f>
        <v>HENRY COUNTY</v>
      </c>
      <c r="AA116" s="91" t="s">
        <v>55</v>
      </c>
      <c r="AB116" s="88" t="s">
        <v>55</v>
      </c>
      <c r="AC116" s="91" t="s">
        <v>55</v>
      </c>
      <c r="AD116" s="88" t="s">
        <v>55</v>
      </c>
    </row>
    <row r="117" spans="1:30" s="3" customFormat="1" ht="12" customHeight="1" hidden="1">
      <c r="A117" s="95"/>
      <c r="B117" s="87"/>
      <c r="C117" s="99"/>
      <c r="D117" s="99"/>
      <c r="E117" s="99"/>
      <c r="F117" s="99"/>
      <c r="G117" s="99"/>
      <c r="H117" s="99"/>
      <c r="I117" s="99"/>
      <c r="J117" s="99"/>
      <c r="K117" s="99"/>
      <c r="L117" s="99"/>
      <c r="M117" s="99"/>
      <c r="N117" s="99"/>
      <c r="O117" s="97"/>
      <c r="P117" s="88"/>
      <c r="Q117" s="88"/>
      <c r="R117" s="88"/>
      <c r="S117" s="88"/>
      <c r="T117" s="88"/>
      <c r="U117" s="88"/>
      <c r="V117" s="88"/>
      <c r="W117" s="88"/>
      <c r="X117" s="89"/>
      <c r="Y117" s="88"/>
      <c r="Z117" s="97"/>
      <c r="AA117" s="91"/>
      <c r="AB117" s="88"/>
      <c r="AC117" s="91"/>
      <c r="AD117" s="88"/>
    </row>
    <row r="118" spans="1:30" s="3" customFormat="1" ht="12" customHeight="1" hidden="1">
      <c r="A118" s="96" t="str">
        <f>IF(AND(Input!C$45&gt;0,Input!C50&gt;0,Input!D50="Comments Only"),UPPER(Input!C$45),"Hide")</f>
        <v>Hide</v>
      </c>
      <c r="B118" s="87" t="str">
        <f>IF(Input!C$50&gt;0,UPPER(Input!C$50),"")</f>
        <v>HENRY COUNTY</v>
      </c>
      <c r="C118" s="98" t="s">
        <v>54</v>
      </c>
      <c r="D118" s="98"/>
      <c r="E118" s="98" t="s">
        <v>54</v>
      </c>
      <c r="F118" s="98"/>
      <c r="G118" s="98" t="s">
        <v>54</v>
      </c>
      <c r="H118" s="98"/>
      <c r="I118" s="98" t="s">
        <v>54</v>
      </c>
      <c r="J118" s="98"/>
      <c r="K118" s="98" t="s">
        <v>54</v>
      </c>
      <c r="L118" s="98"/>
      <c r="M118" s="98" t="s">
        <v>54</v>
      </c>
      <c r="N118" s="98"/>
      <c r="O118" s="88" t="s">
        <v>55</v>
      </c>
      <c r="P118" s="88" t="s">
        <v>55</v>
      </c>
      <c r="Q118" s="88"/>
      <c r="R118" s="88"/>
      <c r="S118" s="88"/>
      <c r="T118" s="88"/>
      <c r="U118" s="88"/>
      <c r="V118" s="88"/>
      <c r="W118" s="88"/>
      <c r="X118" s="89" t="s">
        <v>55</v>
      </c>
      <c r="Y118" s="88" t="s">
        <v>55</v>
      </c>
      <c r="Z118" s="97" t="str">
        <f>IF(B118&gt;0,B118,"")</f>
        <v>HENRY COUNTY</v>
      </c>
      <c r="AA118" s="91" t="s">
        <v>56</v>
      </c>
      <c r="AB118" s="88" t="s">
        <v>55</v>
      </c>
      <c r="AC118" s="91" t="s">
        <v>56</v>
      </c>
      <c r="AD118" s="88" t="s">
        <v>55</v>
      </c>
    </row>
    <row r="119" spans="1:30" s="3" customFormat="1" ht="12" customHeight="1" hidden="1">
      <c r="A119" s="96"/>
      <c r="B119" s="87"/>
      <c r="C119" s="98"/>
      <c r="D119" s="98"/>
      <c r="E119" s="98"/>
      <c r="F119" s="98"/>
      <c r="G119" s="98"/>
      <c r="H119" s="98"/>
      <c r="I119" s="98"/>
      <c r="J119" s="98"/>
      <c r="K119" s="98"/>
      <c r="L119" s="98"/>
      <c r="M119" s="98"/>
      <c r="N119" s="98"/>
      <c r="O119" s="88"/>
      <c r="P119" s="88"/>
      <c r="Q119" s="88"/>
      <c r="R119" s="88"/>
      <c r="S119" s="88"/>
      <c r="T119" s="88"/>
      <c r="U119" s="88"/>
      <c r="V119" s="88"/>
      <c r="W119" s="88"/>
      <c r="X119" s="89"/>
      <c r="Y119" s="88"/>
      <c r="Z119" s="97"/>
      <c r="AA119" s="91"/>
      <c r="AB119" s="88"/>
      <c r="AC119" s="91"/>
      <c r="AD119" s="88"/>
    </row>
    <row r="120" spans="1:30" s="3" customFormat="1" ht="12" customHeight="1">
      <c r="A120" s="96" t="str">
        <f>IF(AND(Input!C$45&gt;0,Input!C51&gt;0,Input!D51="Competitive"),UPPER(Input!C$45),"Hide")</f>
        <v>AA</v>
      </c>
      <c r="B120" s="87" t="str">
        <f>IF(Input!C$51&gt;0,UPPER(Input!C$51),"")</f>
        <v>METCALFE COUNTY</v>
      </c>
      <c r="C120" s="107">
        <v>121</v>
      </c>
      <c r="D120" s="107"/>
      <c r="E120" s="107">
        <v>115</v>
      </c>
      <c r="F120" s="107"/>
      <c r="G120" s="107">
        <v>113</v>
      </c>
      <c r="H120" s="107"/>
      <c r="I120" s="107">
        <v>119</v>
      </c>
      <c r="J120" s="107"/>
      <c r="K120" s="107">
        <v>125</v>
      </c>
      <c r="L120" s="107"/>
      <c r="M120" s="107">
        <v>121</v>
      </c>
      <c r="N120" s="107"/>
      <c r="O120" s="107"/>
      <c r="P120" s="88">
        <f>(C120+E120+G120+M120)*0.1+(I120+K120)*0.05-O120</f>
        <v>59.2</v>
      </c>
      <c r="Q120" s="88">
        <f>SUM(INT(C120*100000),INT(E120*100000),INT(G120*100000),INT(I120*50000),INT(K120*50000),INT(M120*100000),-(O120*1000000))</f>
        <v>59200000</v>
      </c>
      <c r="R120" s="88">
        <f>IF(Q120&gt;0,(RANK(Q120,(Q$88,Q$96,Q$104,Q$112,Q$120,Q$128,Q$136,Q$144,Q$152,Q$160))),"")</f>
        <v>4</v>
      </c>
      <c r="S120" s="88">
        <f>C120+E120</f>
        <v>236</v>
      </c>
      <c r="T120" s="88">
        <f>IF(S120&gt;0,(RANK(S120,(S$88,S$96,S$104,S$112,S$120,S$128,S$136,S$144,S$152,S$160))),"")</f>
        <v>5</v>
      </c>
      <c r="U120" s="88">
        <f>I120+K120</f>
        <v>244</v>
      </c>
      <c r="V120" s="88">
        <f>IF(U120&gt;0,(RANK(U120,(U$88,U$96,U$104,U$112,U$120,U$128,U$136,U$144,U$152,U$160))),"")</f>
        <v>4</v>
      </c>
      <c r="W120" s="106">
        <f>IF((AND(Q120&gt;0,S120&gt;0,U120&gt;0)),1000000-(R120*10000+T120*100+V120),0)</f>
        <v>959496</v>
      </c>
      <c r="X120" s="89" t="str">
        <f>IF(P120&gt;=80,"I",IF(P120&gt;=60,"II",IF(P120&gt;=40,"III",IF(P120=0,"","IV"))))</f>
        <v>III</v>
      </c>
      <c r="Y120" s="88">
        <f>IF(W120&gt;0,(RANK(W120,(W$88,W$96,W$104,W$112,W$120,W$128,W$136,W$144,W$152,W$160))),"")</f>
        <v>4</v>
      </c>
      <c r="Z120" s="97" t="str">
        <f>IF(B120&gt;0,B120,"")</f>
        <v>METCALFE COUNTY</v>
      </c>
      <c r="AA120" s="103">
        <v>118</v>
      </c>
      <c r="AB120" s="88">
        <f>IF(AA120&gt;0,(RANK(AA120,(AA$88,AA$96,AA$104,AA$112,AA$120,AA$128,AA$136,AA$144,AA$152,AA$160))),"")</f>
        <v>5</v>
      </c>
      <c r="AC120" s="103">
        <v>120</v>
      </c>
      <c r="AD120" s="88">
        <f>IF(AC120&gt;0,(RANK(AC120,(AC$88,AC$96,AC$104,AC$112,AC$120,AC$128,AC$136,AC$144,AC$152,AC$160))),"")</f>
        <v>5</v>
      </c>
    </row>
    <row r="121" spans="1:30" s="3" customFormat="1" ht="12" customHeight="1">
      <c r="A121" s="96"/>
      <c r="B121" s="87"/>
      <c r="C121" s="27">
        <f>IF(C120&gt;0,C120*0.1,"")</f>
        <v>12.100000000000001</v>
      </c>
      <c r="D121" s="26">
        <f>IF(C120&gt;0,(RANK(C120,(C$88,C$96,C$104,C$112,C$120,C$128,C$136,C$144,C$152,C$160))),"")</f>
        <v>5</v>
      </c>
      <c r="E121" s="27">
        <f>IF(E120&gt;0,E120*0.1,"")</f>
        <v>11.5</v>
      </c>
      <c r="F121" s="26">
        <f>IF(E120&gt;0,(RANK(E120,(E$88,E$96,E$104,E$112,E$120,E$128,E$136,E$144,E$152,E$160))),"")</f>
        <v>4</v>
      </c>
      <c r="G121" s="27">
        <f>IF(G120&gt;0,G120*0.1,"")</f>
        <v>11.3</v>
      </c>
      <c r="H121" s="26">
        <f>IF(G120&gt;0,(RANK(G120,(G$88,G$96,G$104,G$112,G$120,G$128,G$136,G$144,G$152,G$160))),"")</f>
        <v>4</v>
      </c>
      <c r="I121" s="27">
        <f>IF(I120&gt;0,I120*0.05,"")</f>
        <v>5.95</v>
      </c>
      <c r="J121" s="26">
        <f>IF(I120&gt;0,(RANK(I120,(I$88,I$96,I$104,I$112,I$120,I$128,I$136,I$144,I$152,I$160))),"")</f>
        <v>4</v>
      </c>
      <c r="K121" s="27">
        <f>IF(K120&gt;0,K120*0.05,"")</f>
        <v>6.25</v>
      </c>
      <c r="L121" s="26">
        <f>IF(K120&gt;0,(RANK(K120,(K$88,K$96,K$104,K$112,K$120,K$128,K$136,K$144,K$152,K$160))),"")</f>
        <v>4</v>
      </c>
      <c r="M121" s="27">
        <f>IF(M120&gt;0,M120*0.1,"")</f>
        <v>12.100000000000001</v>
      </c>
      <c r="N121" s="26">
        <f>IF(M120&gt;0,(RANK(M120,(M$88,M$96,M$104,M$112,M$120,M$128,M$136,M$144,M$152,M$160))),"")</f>
        <v>5</v>
      </c>
      <c r="O121" s="107"/>
      <c r="P121" s="88"/>
      <c r="Q121" s="88"/>
      <c r="R121" s="88"/>
      <c r="S121" s="88"/>
      <c r="T121" s="88"/>
      <c r="U121" s="88"/>
      <c r="V121" s="88"/>
      <c r="W121" s="106"/>
      <c r="X121" s="89"/>
      <c r="Y121" s="88"/>
      <c r="Z121" s="97"/>
      <c r="AA121" s="103"/>
      <c r="AB121" s="88"/>
      <c r="AC121" s="103"/>
      <c r="AD121" s="88"/>
    </row>
    <row r="122" spans="1:30" s="3" customFormat="1" ht="12" customHeight="1" hidden="1">
      <c r="A122" s="92" t="str">
        <f>IF(AND(Input!C$45&gt;0,Input!C51&gt;0,Input!D51="Festival"),UPPER(Input!C$45),"Hide")</f>
        <v>Hide</v>
      </c>
      <c r="B122" s="86" t="str">
        <f>IF(Input!C$51&gt;0,(UPPER(Input!C$51)&amp;" (Scores)"),"")</f>
        <v>METCALFE COUNTY (Scores)</v>
      </c>
      <c r="C122" s="104"/>
      <c r="D122" s="104"/>
      <c r="E122" s="104"/>
      <c r="F122" s="104"/>
      <c r="G122" s="104"/>
      <c r="H122" s="104"/>
      <c r="I122" s="104"/>
      <c r="J122" s="104"/>
      <c r="K122" s="104"/>
      <c r="L122" s="104"/>
      <c r="M122" s="104"/>
      <c r="N122" s="104"/>
      <c r="O122" s="48"/>
      <c r="P122" s="49">
        <f>(C122+E122+G122+M122)*0.1+(I122+K122)*0.05-O122</f>
        <v>0</v>
      </c>
      <c r="Q122" s="90"/>
      <c r="R122" s="90"/>
      <c r="S122" s="90"/>
      <c r="T122" s="90"/>
      <c r="U122" s="90"/>
      <c r="V122" s="90"/>
      <c r="W122" s="90"/>
      <c r="X122" s="102"/>
      <c r="Y122" s="101"/>
      <c r="Z122" s="105" t="str">
        <f>IF(B122&gt;0,B122,"")</f>
        <v>METCALFE COUNTY (Scores)</v>
      </c>
      <c r="AA122" s="100"/>
      <c r="AB122" s="101"/>
      <c r="AC122" s="100"/>
      <c r="AD122" s="101"/>
    </row>
    <row r="123" spans="1:30" s="3" customFormat="1" ht="12" customHeight="1" hidden="1">
      <c r="A123" s="93"/>
      <c r="B123" s="86"/>
      <c r="C123" s="90" t="s">
        <v>57</v>
      </c>
      <c r="D123" s="90"/>
      <c r="E123" s="90"/>
      <c r="F123" s="90"/>
      <c r="G123" s="90"/>
      <c r="H123" s="90"/>
      <c r="I123" s="90"/>
      <c r="J123" s="90"/>
      <c r="K123" s="90"/>
      <c r="L123" s="90"/>
      <c r="M123" s="90"/>
      <c r="N123" s="90"/>
      <c r="O123" s="90"/>
      <c r="P123" s="90"/>
      <c r="Q123" s="90"/>
      <c r="R123" s="90"/>
      <c r="S123" s="90"/>
      <c r="T123" s="90"/>
      <c r="U123" s="90"/>
      <c r="V123" s="90"/>
      <c r="W123" s="90"/>
      <c r="X123" s="102"/>
      <c r="Y123" s="101"/>
      <c r="Z123" s="105"/>
      <c r="AA123" s="100"/>
      <c r="AB123" s="101"/>
      <c r="AC123" s="100"/>
      <c r="AD123" s="101"/>
    </row>
    <row r="124" spans="1:30" s="3" customFormat="1" ht="12" customHeight="1" hidden="1">
      <c r="A124" s="94" t="str">
        <f>IF(AND(Input!C$45&gt;0,Input!C51&gt;0,Input!D51="Festival"),UPPER(Input!C$45),"Hide")</f>
        <v>Hide</v>
      </c>
      <c r="B124" s="87" t="str">
        <f>IF(Input!C$51&gt;0,UPPER(Input!C$51),"")</f>
        <v>METCALFE COUNTY</v>
      </c>
      <c r="C124" s="99">
        <f>IF(C122&gt;=160,"I",IF(C122&gt;=120,"II",IF(C122&gt;=80,"III",IF(C122=0,"","IV"))))</f>
      </c>
      <c r="D124" s="99"/>
      <c r="E124" s="99">
        <f>IF(E122&gt;=160,"I",IF(E122&gt;=120,"II",IF(E122&gt;=80,"III",IF(E122=0,"","IV"))))</f>
      </c>
      <c r="F124" s="99"/>
      <c r="G124" s="99">
        <f>IF(G122&gt;=160,"I",IF(G122&gt;=120,"II",IF(G122&gt;=80,"III",IF(G122=0,"","IV"))))</f>
      </c>
      <c r="H124" s="99"/>
      <c r="I124" s="99">
        <f>IF(I122&gt;=160,"I",IF(I122&gt;=120,"II",IF(I122&gt;=80,"III",IF(I122=0,"","IV"))))</f>
      </c>
      <c r="J124" s="99"/>
      <c r="K124" s="99">
        <f>IF(K122&gt;=160,"I",IF(K122&gt;=120,"II",IF(K122&gt;=80,"III",IF(K122=0,"","IV"))))</f>
      </c>
      <c r="L124" s="99"/>
      <c r="M124" s="99">
        <f>IF(M122&gt;=160,"I",IF(M122&gt;=120,"II",IF(M122&gt;=80,"III",IF(M122=0,"","IV"))))</f>
      </c>
      <c r="N124" s="99"/>
      <c r="O124" s="97">
        <f>IF(O122&gt;0,"Penalty Applied","")</f>
      </c>
      <c r="P124" s="88" t="s">
        <v>55</v>
      </c>
      <c r="Q124" s="88"/>
      <c r="R124" s="88"/>
      <c r="S124" s="88"/>
      <c r="T124" s="88"/>
      <c r="U124" s="88"/>
      <c r="V124" s="88"/>
      <c r="W124" s="88"/>
      <c r="X124" s="89">
        <f>IF(P122&gt;=80,"I",IF(P122&gt;=60,"II",IF(P122&gt;=40,"III",IF(P122=0,"","IV"))))</f>
      </c>
      <c r="Y124" s="88" t="s">
        <v>55</v>
      </c>
      <c r="Z124" s="97" t="str">
        <f>IF(B124&gt;0,B124,"")</f>
        <v>METCALFE COUNTY</v>
      </c>
      <c r="AA124" s="91" t="s">
        <v>55</v>
      </c>
      <c r="AB124" s="88" t="s">
        <v>55</v>
      </c>
      <c r="AC124" s="91" t="s">
        <v>55</v>
      </c>
      <c r="AD124" s="88" t="s">
        <v>55</v>
      </c>
    </row>
    <row r="125" spans="1:30" s="3" customFormat="1" ht="12" customHeight="1" hidden="1">
      <c r="A125" s="95"/>
      <c r="B125" s="87"/>
      <c r="C125" s="99"/>
      <c r="D125" s="99"/>
      <c r="E125" s="99"/>
      <c r="F125" s="99"/>
      <c r="G125" s="99"/>
      <c r="H125" s="99"/>
      <c r="I125" s="99"/>
      <c r="J125" s="99"/>
      <c r="K125" s="99"/>
      <c r="L125" s="99"/>
      <c r="M125" s="99"/>
      <c r="N125" s="99"/>
      <c r="O125" s="97"/>
      <c r="P125" s="88"/>
      <c r="Q125" s="88"/>
      <c r="R125" s="88"/>
      <c r="S125" s="88"/>
      <c r="T125" s="88"/>
      <c r="U125" s="88"/>
      <c r="V125" s="88"/>
      <c r="W125" s="88"/>
      <c r="X125" s="89"/>
      <c r="Y125" s="88"/>
      <c r="Z125" s="97"/>
      <c r="AA125" s="91"/>
      <c r="AB125" s="88"/>
      <c r="AC125" s="91"/>
      <c r="AD125" s="88"/>
    </row>
    <row r="126" spans="1:30" s="3" customFormat="1" ht="12" customHeight="1" hidden="1">
      <c r="A126" s="96" t="str">
        <f>IF(AND(Input!C$45&gt;0,Input!C51&gt;0,Input!D51="Comments Only"),UPPER(Input!C$45),"Hide")</f>
        <v>Hide</v>
      </c>
      <c r="B126" s="87" t="str">
        <f>IF(Input!C$51&gt;0,UPPER(Input!C$51),"")</f>
        <v>METCALFE COUNTY</v>
      </c>
      <c r="C126" s="98" t="s">
        <v>54</v>
      </c>
      <c r="D126" s="98"/>
      <c r="E126" s="98" t="s">
        <v>54</v>
      </c>
      <c r="F126" s="98"/>
      <c r="G126" s="98" t="s">
        <v>54</v>
      </c>
      <c r="H126" s="98"/>
      <c r="I126" s="98" t="s">
        <v>54</v>
      </c>
      <c r="J126" s="98"/>
      <c r="K126" s="98" t="s">
        <v>54</v>
      </c>
      <c r="L126" s="98"/>
      <c r="M126" s="98" t="s">
        <v>54</v>
      </c>
      <c r="N126" s="98"/>
      <c r="O126" s="88" t="s">
        <v>55</v>
      </c>
      <c r="P126" s="88" t="s">
        <v>55</v>
      </c>
      <c r="Q126" s="88"/>
      <c r="R126" s="88"/>
      <c r="S126" s="88"/>
      <c r="T126" s="88"/>
      <c r="U126" s="88"/>
      <c r="V126" s="88"/>
      <c r="W126" s="88"/>
      <c r="X126" s="89" t="s">
        <v>55</v>
      </c>
      <c r="Y126" s="88" t="s">
        <v>55</v>
      </c>
      <c r="Z126" s="97" t="str">
        <f>IF(B126&gt;0,B126,"")</f>
        <v>METCALFE COUNTY</v>
      </c>
      <c r="AA126" s="91" t="s">
        <v>56</v>
      </c>
      <c r="AB126" s="88" t="s">
        <v>55</v>
      </c>
      <c r="AC126" s="91" t="s">
        <v>56</v>
      </c>
      <c r="AD126" s="88" t="s">
        <v>55</v>
      </c>
    </row>
    <row r="127" spans="1:30" s="3" customFormat="1" ht="12" customHeight="1" hidden="1">
      <c r="A127" s="96"/>
      <c r="B127" s="87"/>
      <c r="C127" s="98"/>
      <c r="D127" s="98"/>
      <c r="E127" s="98"/>
      <c r="F127" s="98"/>
      <c r="G127" s="98"/>
      <c r="H127" s="98"/>
      <c r="I127" s="98"/>
      <c r="J127" s="98"/>
      <c r="K127" s="98"/>
      <c r="L127" s="98"/>
      <c r="M127" s="98"/>
      <c r="N127" s="98"/>
      <c r="O127" s="88"/>
      <c r="P127" s="88"/>
      <c r="Q127" s="88"/>
      <c r="R127" s="88"/>
      <c r="S127" s="88"/>
      <c r="T127" s="88"/>
      <c r="U127" s="88"/>
      <c r="V127" s="88"/>
      <c r="W127" s="88"/>
      <c r="X127" s="89"/>
      <c r="Y127" s="88"/>
      <c r="Z127" s="97"/>
      <c r="AA127" s="91"/>
      <c r="AB127" s="88"/>
      <c r="AC127" s="91"/>
      <c r="AD127" s="88"/>
    </row>
    <row r="128" spans="1:30" s="3" customFormat="1" ht="12" customHeight="1" hidden="1">
      <c r="A128" s="96" t="str">
        <f>IF(AND(Input!C$45&gt;0,Input!C52&gt;0,Input!D52="Competitive"),UPPER(Input!C$45),"Hide")</f>
        <v>Hide</v>
      </c>
      <c r="B128" s="87">
        <f>IF(Input!C$52&gt;0,UPPER(Input!C$52),"")</f>
      </c>
      <c r="C128" s="107"/>
      <c r="D128" s="107"/>
      <c r="E128" s="107"/>
      <c r="F128" s="107"/>
      <c r="G128" s="107"/>
      <c r="H128" s="107"/>
      <c r="I128" s="107"/>
      <c r="J128" s="107"/>
      <c r="K128" s="107"/>
      <c r="L128" s="107"/>
      <c r="M128" s="107"/>
      <c r="N128" s="107"/>
      <c r="O128" s="107"/>
      <c r="P128" s="88">
        <f>(C128+E128+G128+M128)*0.1+(I128+K128)*0.05-O128</f>
        <v>0</v>
      </c>
      <c r="Q128" s="88">
        <f>SUM(INT(C128*100000),INT(E128*100000),INT(G128*100000),INT(I128*50000),INT(K128*50000),INT(M128*100000),-(O128*1000000))</f>
        <v>0</v>
      </c>
      <c r="R128" s="88">
        <f>IF(Q128&gt;0,(RANK(Q128,(Q$88,Q$96,Q$104,Q$112,Q$120,Q$128,Q$136,Q$144,Q$152,Q$160))),"")</f>
      </c>
      <c r="S128" s="88">
        <f>C128+E128</f>
        <v>0</v>
      </c>
      <c r="T128" s="88">
        <f>IF(S128&gt;0,(RANK(S128,(S$88,S$96,S$104,S$112,S$120,S$128,S$136,S$144,S$152,S$160))),"")</f>
      </c>
      <c r="U128" s="88">
        <f>I128+K128</f>
        <v>0</v>
      </c>
      <c r="V128" s="88">
        <f>IF(U128&gt;0,(RANK(U128,(U$88,U$96,U$104,U$112,U$120,U$128,U$136,U$144,U$152,U$160))),"")</f>
      </c>
      <c r="W128" s="106">
        <f>IF((AND(Q128&gt;0,S128&gt;0,U128&gt;0)),1000000-(R128*10000+T128*100+V128),0)</f>
        <v>0</v>
      </c>
      <c r="X128" s="89">
        <f>IF(P128&gt;=80,"I",IF(P128&gt;=60,"II",IF(P128&gt;=40,"III",IF(P128=0,"","IV"))))</f>
      </c>
      <c r="Y128" s="88">
        <f>IF(W128&gt;0,(RANK(W128,(W$88,W$96,W$104,W$112,W$120,W$128,W$136,W$144,W$152,W$160))),"")</f>
      </c>
      <c r="Z128" s="97">
        <f>IF(B128&gt;0,B128,"")</f>
      </c>
      <c r="AA128" s="103"/>
      <c r="AB128" s="88">
        <f>IF(AA128&gt;0,(RANK(AA128,(AA$88,AA$96,AA$104,AA$112,AA$120,AA$128,AA$136,AA$144,AA$152,AA$160))),"")</f>
      </c>
      <c r="AC128" s="103"/>
      <c r="AD128" s="88">
        <f>IF(AC128&gt;0,(RANK(AC128,(AC$88,AC$96,AC$104,AC$112,AC$120,AC$128,AC$136,AC$144,AC$152,AC$160))),"")</f>
      </c>
    </row>
    <row r="129" spans="1:30" ht="12" customHeight="1" hidden="1">
      <c r="A129" s="96"/>
      <c r="B129" s="87"/>
      <c r="C129" s="27">
        <f>IF(C128&gt;0,C128*0.1,"")</f>
      </c>
      <c r="D129" s="26">
        <f>IF(C128&gt;0,(RANK(C128,(C$88,C$96,C$104,C$112,C$120,C$128,C$136,C$144,C$152,C$160))),"")</f>
      </c>
      <c r="E129" s="27">
        <f>IF(E128&gt;0,E128*0.1,"")</f>
      </c>
      <c r="F129" s="26">
        <f>IF(E128&gt;0,(RANK(E128,(E$88,E$96,E$104,E$112,E$120,E$128,E$136,E$144,E$152,E$160))),"")</f>
      </c>
      <c r="G129" s="27">
        <f>IF(G128&gt;0,G128*0.1,"")</f>
      </c>
      <c r="H129" s="26">
        <f>IF(G128&gt;0,(RANK(G128,(G$88,G$96,G$104,G$112,G$120,G$128,G$136,G$144,G$152,G$160))),"")</f>
      </c>
      <c r="I129" s="27">
        <f>IF(I128&gt;0,I128*0.05,"")</f>
      </c>
      <c r="J129" s="26">
        <f>IF(I128&gt;0,(RANK(I128,(I$88,I$96,I$104,I$112,I$120,I$128,I$136,I$144,I$152,I$160))),"")</f>
      </c>
      <c r="K129" s="27">
        <f>IF(K128&gt;0,K128*0.05,"")</f>
      </c>
      <c r="L129" s="26">
        <f>IF(K128&gt;0,(RANK(K128,(K$88,K$96,K$104,K$112,K$120,K$128,K$136,K$144,K$152,K$160))),"")</f>
      </c>
      <c r="M129" s="27">
        <f>IF(M128&gt;0,M128*0.1,"")</f>
      </c>
      <c r="N129" s="26">
        <f>IF(M128&gt;0,(RANK(M128,(M$88,M$96,M$104,M$112,M$120,M$128,M$136,M$144,M$152,M$160))),"")</f>
      </c>
      <c r="O129" s="107"/>
      <c r="P129" s="88"/>
      <c r="Q129" s="88"/>
      <c r="R129" s="88"/>
      <c r="S129" s="88"/>
      <c r="T129" s="88"/>
      <c r="U129" s="88"/>
      <c r="V129" s="88"/>
      <c r="W129" s="106"/>
      <c r="X129" s="89"/>
      <c r="Y129" s="88"/>
      <c r="Z129" s="97"/>
      <c r="AA129" s="103"/>
      <c r="AB129" s="88"/>
      <c r="AC129" s="103"/>
      <c r="AD129" s="88"/>
    </row>
    <row r="130" spans="1:30" s="3" customFormat="1" ht="12" customHeight="1" hidden="1">
      <c r="A130" s="92" t="str">
        <f>IF(AND(Input!C$45&gt;0,Input!C52&gt;0,Input!D52="Festival"),UPPER(Input!C$45),"Hide")</f>
        <v>Hide</v>
      </c>
      <c r="B130" s="86">
        <f>IF(Input!C$52&gt;0,(UPPER(Input!C$52)&amp;" (Scores)"),"")</f>
      </c>
      <c r="C130" s="104"/>
      <c r="D130" s="104"/>
      <c r="E130" s="104"/>
      <c r="F130" s="104"/>
      <c r="G130" s="104"/>
      <c r="H130" s="104"/>
      <c r="I130" s="104"/>
      <c r="J130" s="104"/>
      <c r="K130" s="104"/>
      <c r="L130" s="104"/>
      <c r="M130" s="104"/>
      <c r="N130" s="104"/>
      <c r="O130" s="48"/>
      <c r="P130" s="49">
        <f>(C130+E130+G130+M130)*0.1+(I130+K130)*0.05-O130</f>
        <v>0</v>
      </c>
      <c r="Q130" s="90"/>
      <c r="R130" s="90"/>
      <c r="S130" s="90"/>
      <c r="T130" s="90"/>
      <c r="U130" s="90"/>
      <c r="V130" s="90"/>
      <c r="W130" s="90"/>
      <c r="X130" s="102"/>
      <c r="Y130" s="101"/>
      <c r="Z130" s="105">
        <f>IF(B130&gt;0,B130,"")</f>
      </c>
      <c r="AA130" s="100"/>
      <c r="AB130" s="101"/>
      <c r="AC130" s="100"/>
      <c r="AD130" s="101"/>
    </row>
    <row r="131" spans="1:30" s="3" customFormat="1" ht="12" customHeight="1" hidden="1">
      <c r="A131" s="93"/>
      <c r="B131" s="86"/>
      <c r="C131" s="90" t="s">
        <v>57</v>
      </c>
      <c r="D131" s="90"/>
      <c r="E131" s="90"/>
      <c r="F131" s="90"/>
      <c r="G131" s="90"/>
      <c r="H131" s="90"/>
      <c r="I131" s="90"/>
      <c r="J131" s="90"/>
      <c r="K131" s="90"/>
      <c r="L131" s="90"/>
      <c r="M131" s="90"/>
      <c r="N131" s="90"/>
      <c r="O131" s="90"/>
      <c r="P131" s="90"/>
      <c r="Q131" s="90"/>
      <c r="R131" s="90"/>
      <c r="S131" s="90"/>
      <c r="T131" s="90"/>
      <c r="U131" s="90"/>
      <c r="V131" s="90"/>
      <c r="W131" s="90"/>
      <c r="X131" s="102"/>
      <c r="Y131" s="101"/>
      <c r="Z131" s="105"/>
      <c r="AA131" s="100"/>
      <c r="AB131" s="101"/>
      <c r="AC131" s="100"/>
      <c r="AD131" s="101"/>
    </row>
    <row r="132" spans="1:30" s="3" customFormat="1" ht="12" customHeight="1" hidden="1">
      <c r="A132" s="94" t="str">
        <f>IF(AND(Input!C$45&gt;0,Input!C52&gt;0,Input!D52="Festival"),UPPER(Input!C$45),"Hide")</f>
        <v>Hide</v>
      </c>
      <c r="B132" s="87">
        <f>IF(Input!C$52&gt;0,UPPER(Input!C$52),"")</f>
      </c>
      <c r="C132" s="99">
        <f>IF(C130&gt;=160,"I",IF(C130&gt;=120,"II",IF(C130&gt;=80,"III",IF(C130=0,"","IV"))))</f>
      </c>
      <c r="D132" s="99"/>
      <c r="E132" s="99">
        <f>IF(E130&gt;=160,"I",IF(E130&gt;=120,"II",IF(E130&gt;=80,"III",IF(E130=0,"","IV"))))</f>
      </c>
      <c r="F132" s="99"/>
      <c r="G132" s="99">
        <f>IF(G130&gt;=160,"I",IF(G130&gt;=120,"II",IF(G130&gt;=80,"III",IF(G130=0,"","IV"))))</f>
      </c>
      <c r="H132" s="99"/>
      <c r="I132" s="99">
        <f>IF(I130&gt;=160,"I",IF(I130&gt;=120,"II",IF(I130&gt;=80,"III",IF(I130=0,"","IV"))))</f>
      </c>
      <c r="J132" s="99"/>
      <c r="K132" s="99">
        <f>IF(K130&gt;=160,"I",IF(K130&gt;=120,"II",IF(K130&gt;=80,"III",IF(K130=0,"","IV"))))</f>
      </c>
      <c r="L132" s="99"/>
      <c r="M132" s="99">
        <f>IF(M130&gt;=160,"I",IF(M130&gt;=120,"II",IF(M130&gt;=80,"III",IF(M130=0,"","IV"))))</f>
      </c>
      <c r="N132" s="99"/>
      <c r="O132" s="97">
        <f>IF(O130&gt;0,"Penalty Applied","")</f>
      </c>
      <c r="P132" s="88" t="s">
        <v>55</v>
      </c>
      <c r="Q132" s="88"/>
      <c r="R132" s="88"/>
      <c r="S132" s="88"/>
      <c r="T132" s="88"/>
      <c r="U132" s="88"/>
      <c r="V132" s="88"/>
      <c r="W132" s="88"/>
      <c r="X132" s="89">
        <f>IF(P130&gt;=80,"I",IF(P130&gt;=60,"II",IF(P130&gt;=40,"III",IF(P130=0,"","IV"))))</f>
      </c>
      <c r="Y132" s="88" t="s">
        <v>55</v>
      </c>
      <c r="Z132" s="97">
        <f>IF(B132&gt;0,B132,"")</f>
      </c>
      <c r="AA132" s="91" t="s">
        <v>55</v>
      </c>
      <c r="AB132" s="88" t="s">
        <v>55</v>
      </c>
      <c r="AC132" s="91" t="s">
        <v>55</v>
      </c>
      <c r="AD132" s="88" t="s">
        <v>55</v>
      </c>
    </row>
    <row r="133" spans="1:30" s="3" customFormat="1" ht="12" customHeight="1" hidden="1">
      <c r="A133" s="95"/>
      <c r="B133" s="87"/>
      <c r="C133" s="99"/>
      <c r="D133" s="99"/>
      <c r="E133" s="99"/>
      <c r="F133" s="99"/>
      <c r="G133" s="99"/>
      <c r="H133" s="99"/>
      <c r="I133" s="99"/>
      <c r="J133" s="99"/>
      <c r="K133" s="99"/>
      <c r="L133" s="99"/>
      <c r="M133" s="99"/>
      <c r="N133" s="99"/>
      <c r="O133" s="97"/>
      <c r="P133" s="88"/>
      <c r="Q133" s="88"/>
      <c r="R133" s="88"/>
      <c r="S133" s="88"/>
      <c r="T133" s="88"/>
      <c r="U133" s="88"/>
      <c r="V133" s="88"/>
      <c r="W133" s="88"/>
      <c r="X133" s="89"/>
      <c r="Y133" s="88"/>
      <c r="Z133" s="97"/>
      <c r="AA133" s="91"/>
      <c r="AB133" s="88"/>
      <c r="AC133" s="91"/>
      <c r="AD133" s="88"/>
    </row>
    <row r="134" spans="1:30" s="3" customFormat="1" ht="12" customHeight="1" hidden="1">
      <c r="A134" s="96" t="str">
        <f>IF(AND(Input!C$45&gt;0,Input!C52&gt;0,Input!D52="Comments Only"),UPPER(Input!C$45),"Hide")</f>
        <v>Hide</v>
      </c>
      <c r="B134" s="87">
        <f>IF(Input!C$52&gt;0,UPPER(Input!C$52),"")</f>
      </c>
      <c r="C134" s="98" t="s">
        <v>54</v>
      </c>
      <c r="D134" s="98"/>
      <c r="E134" s="98" t="s">
        <v>54</v>
      </c>
      <c r="F134" s="98"/>
      <c r="G134" s="98" t="s">
        <v>54</v>
      </c>
      <c r="H134" s="98"/>
      <c r="I134" s="98" t="s">
        <v>54</v>
      </c>
      <c r="J134" s="98"/>
      <c r="K134" s="98" t="s">
        <v>54</v>
      </c>
      <c r="L134" s="98"/>
      <c r="M134" s="98" t="s">
        <v>54</v>
      </c>
      <c r="N134" s="98"/>
      <c r="O134" s="88" t="s">
        <v>55</v>
      </c>
      <c r="P134" s="88" t="s">
        <v>55</v>
      </c>
      <c r="Q134" s="88"/>
      <c r="R134" s="88"/>
      <c r="S134" s="88"/>
      <c r="T134" s="88"/>
      <c r="U134" s="88"/>
      <c r="V134" s="88"/>
      <c r="W134" s="88"/>
      <c r="X134" s="89" t="s">
        <v>55</v>
      </c>
      <c r="Y134" s="88" t="s">
        <v>55</v>
      </c>
      <c r="Z134" s="97">
        <f>IF(B134&gt;0,B134,"")</f>
      </c>
      <c r="AA134" s="91" t="s">
        <v>56</v>
      </c>
      <c r="AB134" s="88" t="s">
        <v>55</v>
      </c>
      <c r="AC134" s="91" t="s">
        <v>56</v>
      </c>
      <c r="AD134" s="88" t="s">
        <v>55</v>
      </c>
    </row>
    <row r="135" spans="1:30" s="3" customFormat="1" ht="12" customHeight="1" hidden="1">
      <c r="A135" s="96"/>
      <c r="B135" s="87"/>
      <c r="C135" s="98"/>
      <c r="D135" s="98"/>
      <c r="E135" s="98"/>
      <c r="F135" s="98"/>
      <c r="G135" s="98"/>
      <c r="H135" s="98"/>
      <c r="I135" s="98"/>
      <c r="J135" s="98"/>
      <c r="K135" s="98"/>
      <c r="L135" s="98"/>
      <c r="M135" s="98"/>
      <c r="N135" s="98"/>
      <c r="O135" s="88"/>
      <c r="P135" s="88"/>
      <c r="Q135" s="88"/>
      <c r="R135" s="88"/>
      <c r="S135" s="88"/>
      <c r="T135" s="88"/>
      <c r="U135" s="88"/>
      <c r="V135" s="88"/>
      <c r="W135" s="88"/>
      <c r="X135" s="89"/>
      <c r="Y135" s="88"/>
      <c r="Z135" s="97"/>
      <c r="AA135" s="91"/>
      <c r="AB135" s="88"/>
      <c r="AC135" s="91"/>
      <c r="AD135" s="88"/>
    </row>
    <row r="136" spans="1:30" ht="12" customHeight="1" hidden="1">
      <c r="A136" s="96" t="str">
        <f>IF(AND(Input!C$45&gt;0,Input!C53&gt;0,Input!D53="Competitive"),UPPER(Input!C$45),"Hide")</f>
        <v>Hide</v>
      </c>
      <c r="B136" s="87">
        <f>IF(Input!C$53&gt;0,UPPER(Input!C$53),"")</f>
      </c>
      <c r="C136" s="107"/>
      <c r="D136" s="107"/>
      <c r="E136" s="107"/>
      <c r="F136" s="107"/>
      <c r="G136" s="107"/>
      <c r="H136" s="107"/>
      <c r="I136" s="107"/>
      <c r="J136" s="107"/>
      <c r="K136" s="107"/>
      <c r="L136" s="107"/>
      <c r="M136" s="107"/>
      <c r="N136" s="107"/>
      <c r="O136" s="107"/>
      <c r="P136" s="88">
        <f>(C136+E136+G136+M136)*0.1+(I136+K136)*0.05-O136</f>
        <v>0</v>
      </c>
      <c r="Q136" s="88">
        <f>SUM(INT(C136*100000),INT(E136*100000),INT(G136*100000),INT(I136*50000),INT(K136*50000),INT(M136*100000),-(O136*1000000))</f>
        <v>0</v>
      </c>
      <c r="R136" s="88">
        <f>IF(Q136&gt;0,(RANK(Q136,(Q$88,Q$96,Q$104,Q$112,Q$120,Q$128,Q$136,Q$144,Q$152,Q$160))),"")</f>
      </c>
      <c r="S136" s="88">
        <f>C136+E136</f>
        <v>0</v>
      </c>
      <c r="T136" s="88">
        <f>IF(S136&gt;0,(RANK(S136,(S$88,S$96,S$104,S$112,S$120,S$128,S$136,S$144,S$152,S$160))),"")</f>
      </c>
      <c r="U136" s="88">
        <f>I136+K136</f>
        <v>0</v>
      </c>
      <c r="V136" s="88">
        <f>IF(U136&gt;0,(RANK(U136,(U$88,U$96,U$104,U$112,U$120,U$128,U$136,U$144,U$152,U$160))),"")</f>
      </c>
      <c r="W136" s="106">
        <f>IF((AND(Q136&gt;0,S136&gt;0,U136&gt;0)),1000000-(R136*10000+T136*100+V136),0)</f>
        <v>0</v>
      </c>
      <c r="X136" s="89">
        <f>IF(P136&gt;=80,"I",IF(P136&gt;=60,"II",IF(P136&gt;=40,"III",IF(P136=0,"","IV"))))</f>
      </c>
      <c r="Y136" s="88">
        <f>IF(W136&gt;0,(RANK(W136,(W$88,W$96,W$104,W$112,W$120,W$128,W$136,W$144,W$152,W$160))),"")</f>
      </c>
      <c r="Z136" s="97">
        <f>IF(B136&gt;0,B136,"")</f>
      </c>
      <c r="AA136" s="103"/>
      <c r="AB136" s="88">
        <f>IF(AA136&gt;0,(RANK(AA136,(AA$88,AA$96,AA$104,AA$112,AA$120,AA$128,AA$136,AA$144,AA$152,AA$160))),"")</f>
      </c>
      <c r="AC136" s="103"/>
      <c r="AD136" s="88">
        <f>IF(AC136&gt;0,(RANK(AC136,(AC$88,AC$96,AC$104,AC$112,AC$120,AC$128,AC$136,AC$144,AC$152,AC$160))),"")</f>
      </c>
    </row>
    <row r="137" spans="1:30" ht="12" customHeight="1" hidden="1">
      <c r="A137" s="96"/>
      <c r="B137" s="87"/>
      <c r="C137" s="27">
        <f>IF(C136&gt;0,C136*0.1,"")</f>
      </c>
      <c r="D137" s="26">
        <f>IF(C136&gt;0,(RANK(C136,(C$88,C$96,C$104,C$112,C$120,C$128,C$136,C$144,C$152,C$160))),"")</f>
      </c>
      <c r="E137" s="27">
        <f>IF(E136&gt;0,E136*0.1,"")</f>
      </c>
      <c r="F137" s="26">
        <f>IF(E136&gt;0,(RANK(E136,(E$88,E$96,E$104,E$112,E$120,E$128,E$136,E$144,E$152,E$160))),"")</f>
      </c>
      <c r="G137" s="27">
        <f>IF(G136&gt;0,G136*0.1,"")</f>
      </c>
      <c r="H137" s="26">
        <f>IF(G136&gt;0,(RANK(G136,(G$88,G$96,G$104,G$112,G$120,G$128,G$136,G$144,G$152,G$160))),"")</f>
      </c>
      <c r="I137" s="27">
        <f>IF(I136&gt;0,I136*0.05,"")</f>
      </c>
      <c r="J137" s="26">
        <f>IF(I136&gt;0,(RANK(I136,(I$88,I$96,I$104,I$112,I$120,I$128,I$136,I$144,I$152,I$160))),"")</f>
      </c>
      <c r="K137" s="27">
        <f>IF(K136&gt;0,K136*0.05,"")</f>
      </c>
      <c r="L137" s="26">
        <f>IF(K136&gt;0,(RANK(K136,(K$88,K$96,K$104,K$112,K$120,K$128,K$136,K$144,K$152,K$160))),"")</f>
      </c>
      <c r="M137" s="27">
        <f>IF(M136&gt;0,M136*0.1,"")</f>
      </c>
      <c r="N137" s="26">
        <f>IF(M136&gt;0,(RANK(M136,(M$88,M$96,M$104,M$112,M$120,M$128,M$136,M$144,M$152,M$160))),"")</f>
      </c>
      <c r="O137" s="107"/>
      <c r="P137" s="88"/>
      <c r="Q137" s="88"/>
      <c r="R137" s="88"/>
      <c r="S137" s="88"/>
      <c r="T137" s="88"/>
      <c r="U137" s="88"/>
      <c r="V137" s="88"/>
      <c r="W137" s="106"/>
      <c r="X137" s="89"/>
      <c r="Y137" s="88"/>
      <c r="Z137" s="97"/>
      <c r="AA137" s="103"/>
      <c r="AB137" s="88"/>
      <c r="AC137" s="103"/>
      <c r="AD137" s="88"/>
    </row>
    <row r="138" spans="1:30" s="3" customFormat="1" ht="12" customHeight="1" hidden="1">
      <c r="A138" s="92" t="str">
        <f>IF(AND(Input!C$45&gt;0,Input!C53&gt;0,Input!D53="Festival"),UPPER(Input!C$45),"Hide")</f>
        <v>Hide</v>
      </c>
      <c r="B138" s="86">
        <f>IF(Input!C$53&gt;0,(UPPER(Input!C$53)&amp;" (Scores)"),"")</f>
      </c>
      <c r="C138" s="104"/>
      <c r="D138" s="104"/>
      <c r="E138" s="104"/>
      <c r="F138" s="104"/>
      <c r="G138" s="104"/>
      <c r="H138" s="104"/>
      <c r="I138" s="104"/>
      <c r="J138" s="104"/>
      <c r="K138" s="104"/>
      <c r="L138" s="104"/>
      <c r="M138" s="104"/>
      <c r="N138" s="104"/>
      <c r="O138" s="48"/>
      <c r="P138" s="49">
        <f>(C138+E138+G138+M138)*0.1+(I138+K138)*0.05-O138</f>
        <v>0</v>
      </c>
      <c r="Q138" s="90"/>
      <c r="R138" s="90"/>
      <c r="S138" s="90"/>
      <c r="T138" s="90"/>
      <c r="U138" s="90"/>
      <c r="V138" s="90"/>
      <c r="W138" s="90"/>
      <c r="X138" s="102"/>
      <c r="Y138" s="101"/>
      <c r="Z138" s="105">
        <f>IF(B138&gt;0,B138,"")</f>
      </c>
      <c r="AA138" s="100"/>
      <c r="AB138" s="101"/>
      <c r="AC138" s="100"/>
      <c r="AD138" s="101"/>
    </row>
    <row r="139" spans="1:30" s="3" customFormat="1" ht="12" customHeight="1" hidden="1">
      <c r="A139" s="93"/>
      <c r="B139" s="86"/>
      <c r="C139" s="90" t="s">
        <v>57</v>
      </c>
      <c r="D139" s="90"/>
      <c r="E139" s="90"/>
      <c r="F139" s="90"/>
      <c r="G139" s="90"/>
      <c r="H139" s="90"/>
      <c r="I139" s="90"/>
      <c r="J139" s="90"/>
      <c r="K139" s="90"/>
      <c r="L139" s="90"/>
      <c r="M139" s="90"/>
      <c r="N139" s="90"/>
      <c r="O139" s="90"/>
      <c r="P139" s="90"/>
      <c r="Q139" s="90"/>
      <c r="R139" s="90"/>
      <c r="S139" s="90"/>
      <c r="T139" s="90"/>
      <c r="U139" s="90"/>
      <c r="V139" s="90"/>
      <c r="W139" s="90"/>
      <c r="X139" s="102"/>
      <c r="Y139" s="101"/>
      <c r="Z139" s="105"/>
      <c r="AA139" s="100"/>
      <c r="AB139" s="101"/>
      <c r="AC139" s="100"/>
      <c r="AD139" s="101"/>
    </row>
    <row r="140" spans="1:30" s="3" customFormat="1" ht="12" customHeight="1" hidden="1">
      <c r="A140" s="94" t="str">
        <f>IF(AND(Input!C$45&gt;0,Input!C53&gt;0,Input!D53="Festival"),UPPER(Input!C$45),"Hide")</f>
        <v>Hide</v>
      </c>
      <c r="B140" s="87">
        <f>IF(Input!C$53&gt;0,UPPER(Input!C$53),"")</f>
      </c>
      <c r="C140" s="99">
        <f>IF(C138&gt;=160,"I",IF(C138&gt;=120,"II",IF(C138&gt;=80,"III",IF(C138=0,"","IV"))))</f>
      </c>
      <c r="D140" s="99"/>
      <c r="E140" s="99">
        <f>IF(E138&gt;=160,"I",IF(E138&gt;=120,"II",IF(E138&gt;=80,"III",IF(E138=0,"","IV"))))</f>
      </c>
      <c r="F140" s="99"/>
      <c r="G140" s="99">
        <f>IF(G138&gt;=160,"I",IF(G138&gt;=120,"II",IF(G138&gt;=80,"III",IF(G138=0,"","IV"))))</f>
      </c>
      <c r="H140" s="99"/>
      <c r="I140" s="99">
        <f>IF(I138&gt;=160,"I",IF(I138&gt;=120,"II",IF(I138&gt;=80,"III",IF(I138=0,"","IV"))))</f>
      </c>
      <c r="J140" s="99"/>
      <c r="K140" s="99">
        <f>IF(K138&gt;=160,"I",IF(K138&gt;=120,"II",IF(K138&gt;=80,"III",IF(K138=0,"","IV"))))</f>
      </c>
      <c r="L140" s="99"/>
      <c r="M140" s="99">
        <f>IF(M138&gt;=160,"I",IF(M138&gt;=120,"II",IF(M138&gt;=80,"III",IF(M138=0,"","IV"))))</f>
      </c>
      <c r="N140" s="99"/>
      <c r="O140" s="97">
        <f>IF(O138&gt;0,"Penalty Applied","")</f>
      </c>
      <c r="P140" s="88" t="s">
        <v>55</v>
      </c>
      <c r="Q140" s="88"/>
      <c r="R140" s="88"/>
      <c r="S140" s="88"/>
      <c r="T140" s="88"/>
      <c r="U140" s="88"/>
      <c r="V140" s="88"/>
      <c r="W140" s="88"/>
      <c r="X140" s="89">
        <f>IF(P138&gt;=80,"I",IF(P138&gt;=60,"II",IF(P138&gt;=40,"III",IF(P138=0,"","IV"))))</f>
      </c>
      <c r="Y140" s="88" t="s">
        <v>55</v>
      </c>
      <c r="Z140" s="97">
        <f>IF(B140&gt;0,B140,"")</f>
      </c>
      <c r="AA140" s="91" t="s">
        <v>55</v>
      </c>
      <c r="AB140" s="88" t="s">
        <v>55</v>
      </c>
      <c r="AC140" s="91" t="s">
        <v>55</v>
      </c>
      <c r="AD140" s="88" t="s">
        <v>55</v>
      </c>
    </row>
    <row r="141" spans="1:30" s="3" customFormat="1" ht="12" customHeight="1" hidden="1">
      <c r="A141" s="95"/>
      <c r="B141" s="87"/>
      <c r="C141" s="99"/>
      <c r="D141" s="99"/>
      <c r="E141" s="99"/>
      <c r="F141" s="99"/>
      <c r="G141" s="99"/>
      <c r="H141" s="99"/>
      <c r="I141" s="99"/>
      <c r="J141" s="99"/>
      <c r="K141" s="99"/>
      <c r="L141" s="99"/>
      <c r="M141" s="99"/>
      <c r="N141" s="99"/>
      <c r="O141" s="97"/>
      <c r="P141" s="88"/>
      <c r="Q141" s="88"/>
      <c r="R141" s="88"/>
      <c r="S141" s="88"/>
      <c r="T141" s="88"/>
      <c r="U141" s="88"/>
      <c r="V141" s="88"/>
      <c r="W141" s="88"/>
      <c r="X141" s="89"/>
      <c r="Y141" s="88"/>
      <c r="Z141" s="97"/>
      <c r="AA141" s="91"/>
      <c r="AB141" s="88"/>
      <c r="AC141" s="91"/>
      <c r="AD141" s="88"/>
    </row>
    <row r="142" spans="1:30" s="3" customFormat="1" ht="12" customHeight="1" hidden="1">
      <c r="A142" s="96" t="str">
        <f>IF(AND(Input!C$45&gt;0,Input!C53&gt;0,Input!D53="Comments Only"),UPPER(Input!C$45),"Hide")</f>
        <v>Hide</v>
      </c>
      <c r="B142" s="87">
        <f>IF(Input!C$53&gt;0,UPPER(Input!C$53),"")</f>
      </c>
      <c r="C142" s="98" t="s">
        <v>54</v>
      </c>
      <c r="D142" s="98"/>
      <c r="E142" s="98" t="s">
        <v>54</v>
      </c>
      <c r="F142" s="98"/>
      <c r="G142" s="98" t="s">
        <v>54</v>
      </c>
      <c r="H142" s="98"/>
      <c r="I142" s="98" t="s">
        <v>54</v>
      </c>
      <c r="J142" s="98"/>
      <c r="K142" s="98" t="s">
        <v>54</v>
      </c>
      <c r="L142" s="98"/>
      <c r="M142" s="98" t="s">
        <v>54</v>
      </c>
      <c r="N142" s="98"/>
      <c r="O142" s="88" t="s">
        <v>55</v>
      </c>
      <c r="P142" s="88" t="s">
        <v>55</v>
      </c>
      <c r="Q142" s="88"/>
      <c r="R142" s="88"/>
      <c r="S142" s="88"/>
      <c r="T142" s="88"/>
      <c r="U142" s="88"/>
      <c r="V142" s="88"/>
      <c r="W142" s="88"/>
      <c r="X142" s="89" t="s">
        <v>55</v>
      </c>
      <c r="Y142" s="88" t="s">
        <v>55</v>
      </c>
      <c r="Z142" s="97">
        <f>IF(B142&gt;0,B142,"")</f>
      </c>
      <c r="AA142" s="91" t="s">
        <v>56</v>
      </c>
      <c r="AB142" s="88" t="s">
        <v>55</v>
      </c>
      <c r="AC142" s="91" t="s">
        <v>56</v>
      </c>
      <c r="AD142" s="88" t="s">
        <v>55</v>
      </c>
    </row>
    <row r="143" spans="1:30" s="3" customFormat="1" ht="12" customHeight="1" hidden="1">
      <c r="A143" s="96"/>
      <c r="B143" s="87"/>
      <c r="C143" s="98"/>
      <c r="D143" s="98"/>
      <c r="E143" s="98"/>
      <c r="F143" s="98"/>
      <c r="G143" s="98"/>
      <c r="H143" s="98"/>
      <c r="I143" s="98"/>
      <c r="J143" s="98"/>
      <c r="K143" s="98"/>
      <c r="L143" s="98"/>
      <c r="M143" s="98"/>
      <c r="N143" s="98"/>
      <c r="O143" s="88"/>
      <c r="P143" s="88"/>
      <c r="Q143" s="88"/>
      <c r="R143" s="88"/>
      <c r="S143" s="88"/>
      <c r="T143" s="88"/>
      <c r="U143" s="88"/>
      <c r="V143" s="88"/>
      <c r="W143" s="88"/>
      <c r="X143" s="89"/>
      <c r="Y143" s="88"/>
      <c r="Z143" s="97"/>
      <c r="AA143" s="91"/>
      <c r="AB143" s="88"/>
      <c r="AC143" s="91"/>
      <c r="AD143" s="88"/>
    </row>
    <row r="144" spans="1:30" ht="12" customHeight="1" hidden="1">
      <c r="A144" s="96" t="str">
        <f>IF(AND(Input!C$45&gt;0,Input!C54&gt;0,Input!D54="Competitive"),UPPER(Input!C$45),"Hide")</f>
        <v>Hide</v>
      </c>
      <c r="B144" s="87">
        <f>IF(Input!C$54&gt;0,UPPER(Input!C$54),"")</f>
      </c>
      <c r="C144" s="107"/>
      <c r="D144" s="107"/>
      <c r="E144" s="107"/>
      <c r="F144" s="107"/>
      <c r="G144" s="107"/>
      <c r="H144" s="107"/>
      <c r="I144" s="107"/>
      <c r="J144" s="107"/>
      <c r="K144" s="107"/>
      <c r="L144" s="107"/>
      <c r="M144" s="107"/>
      <c r="N144" s="107"/>
      <c r="O144" s="107"/>
      <c r="P144" s="88">
        <f>(C144+E144+G144+M144)*0.1+(I144+K144)*0.05-O144</f>
        <v>0</v>
      </c>
      <c r="Q144" s="88">
        <f>SUM(INT(C144*100000),INT(E144*100000),INT(G144*100000),INT(I144*50000),INT(K144*50000),INT(M144*100000),-(O144*1000000))</f>
        <v>0</v>
      </c>
      <c r="R144" s="88">
        <f>IF(Q144&gt;0,(RANK(Q144,(Q$88,Q$96,Q$104,Q$112,Q$120,Q$128,Q$136,Q$144,Q$152,Q$160))),"")</f>
      </c>
      <c r="S144" s="88">
        <f>C144+E144</f>
        <v>0</v>
      </c>
      <c r="T144" s="88">
        <f>IF(S144&gt;0,(RANK(S144,(S$88,S$96,S$104,S$112,S$120,S$128,S$136,S$144,S$152,S$160))),"")</f>
      </c>
      <c r="U144" s="88">
        <f>I144+K144</f>
        <v>0</v>
      </c>
      <c r="V144" s="88">
        <f>IF(U144&gt;0,(RANK(U144,(U$88,U$96,U$104,U$112,U$120,U$128,U$136,U$144,U$152,U$160))),"")</f>
      </c>
      <c r="W144" s="106">
        <f>IF((AND(Q144&gt;0,S144&gt;0,U144&gt;0)),1000000-(R144*10000+T144*100+V144),0)</f>
        <v>0</v>
      </c>
      <c r="X144" s="89">
        <f>IF(P144&gt;=80,"I",IF(P144&gt;=60,"II",IF(P144&gt;=40,"III",IF(P144=0,"","IV"))))</f>
      </c>
      <c r="Y144" s="88">
        <f>IF(W144&gt;0,(RANK(W144,(W$88,W$96,W$104,W$112,W$120,W$128,W$136,W$144,W$152,W$160))),"")</f>
      </c>
      <c r="Z144" s="97">
        <f>IF(B144&gt;0,B144,"")</f>
      </c>
      <c r="AA144" s="103"/>
      <c r="AB144" s="88">
        <f>IF(AA144&gt;0,(RANK(AA144,(AA$88,AA$96,AA$104,AA$112,AA$120,AA$128,AA$136,AA$144,AA$152,AA$160))),"")</f>
      </c>
      <c r="AC144" s="103"/>
      <c r="AD144" s="88">
        <f>IF(AC144&gt;0,(RANK(AC144,(AC$88,AC$96,AC$104,AC$112,AC$120,AC$128,AC$136,AC$144,AC$152,AC$160))),"")</f>
      </c>
    </row>
    <row r="145" spans="1:30" ht="12" customHeight="1" hidden="1">
      <c r="A145" s="96"/>
      <c r="B145" s="87"/>
      <c r="C145" s="27">
        <f>IF(C144&gt;0,C144*0.1,"")</f>
      </c>
      <c r="D145" s="26">
        <f>IF(C144&gt;0,(RANK(C144,(C$88,C$96,C$104,C$112,C$120,C$128,C$136,C$144,C$152,C$160))),"")</f>
      </c>
      <c r="E145" s="27">
        <f>IF(E144&gt;0,E144*0.1,"")</f>
      </c>
      <c r="F145" s="26">
        <f>IF(E144&gt;0,(RANK(E144,(E$88,E$96,E$104,E$112,E$120,E$128,E$136,E$144,E$152,E$160))),"")</f>
      </c>
      <c r="G145" s="27">
        <f>IF(G144&gt;0,G144*0.1,"")</f>
      </c>
      <c r="H145" s="26">
        <f>IF(G144&gt;0,(RANK(G144,(G$88,G$96,G$104,G$112,G$120,G$128,G$136,G$144,G$152,G$160))),"")</f>
      </c>
      <c r="I145" s="27">
        <f>IF(I144&gt;0,I144*0.05,"")</f>
      </c>
      <c r="J145" s="26">
        <f>IF(I144&gt;0,(RANK(I144,(I$88,I$96,I$104,I$112,I$120,I$128,I$136,I$144,I$152,I$160))),"")</f>
      </c>
      <c r="K145" s="27">
        <f>IF(K144&gt;0,K144*0.05,"")</f>
      </c>
      <c r="L145" s="26">
        <f>IF(K144&gt;0,(RANK(K144,(K$88,K$96,K$104,K$112,K$120,K$128,K$136,K$144,K$152,K$160))),"")</f>
      </c>
      <c r="M145" s="27">
        <f>IF(M144&gt;0,M144*0.1,"")</f>
      </c>
      <c r="N145" s="26">
        <f>IF(M144&gt;0,(RANK(M144,(M$88,M$96,M$104,M$112,M$120,M$128,M$136,M$144,M$152,M$160))),"")</f>
      </c>
      <c r="O145" s="107"/>
      <c r="P145" s="88"/>
      <c r="Q145" s="88"/>
      <c r="R145" s="88"/>
      <c r="S145" s="88"/>
      <c r="T145" s="88"/>
      <c r="U145" s="88"/>
      <c r="V145" s="88"/>
      <c r="W145" s="106"/>
      <c r="X145" s="89"/>
      <c r="Y145" s="88"/>
      <c r="Z145" s="97"/>
      <c r="AA145" s="103"/>
      <c r="AB145" s="88"/>
      <c r="AC145" s="103"/>
      <c r="AD145" s="88"/>
    </row>
    <row r="146" spans="1:30" s="3" customFormat="1" ht="12" customHeight="1" hidden="1">
      <c r="A146" s="92" t="str">
        <f>IF(AND(Input!C$45&gt;0,Input!C54&gt;0,Input!D54="Festival"),UPPER(Input!C$45),"Hide")</f>
        <v>Hide</v>
      </c>
      <c r="B146" s="86">
        <f>IF(Input!C$54&gt;0,(UPPER(Input!C$54)&amp;" (Scores)"),"")</f>
      </c>
      <c r="C146" s="104"/>
      <c r="D146" s="104"/>
      <c r="E146" s="104"/>
      <c r="F146" s="104"/>
      <c r="G146" s="104"/>
      <c r="H146" s="104"/>
      <c r="I146" s="104"/>
      <c r="J146" s="104"/>
      <c r="K146" s="104"/>
      <c r="L146" s="104"/>
      <c r="M146" s="104"/>
      <c r="N146" s="104"/>
      <c r="O146" s="48"/>
      <c r="P146" s="49">
        <f>(C146+E146+G146+M146)*0.1+(I146+K146)*0.05-O146</f>
        <v>0</v>
      </c>
      <c r="Q146" s="90"/>
      <c r="R146" s="90"/>
      <c r="S146" s="90"/>
      <c r="T146" s="90"/>
      <c r="U146" s="90"/>
      <c r="V146" s="90"/>
      <c r="W146" s="90"/>
      <c r="X146" s="102"/>
      <c r="Y146" s="101"/>
      <c r="Z146" s="105">
        <f>IF(B146&gt;0,B146,"")</f>
      </c>
      <c r="AA146" s="100"/>
      <c r="AB146" s="101"/>
      <c r="AC146" s="100"/>
      <c r="AD146" s="101"/>
    </row>
    <row r="147" spans="1:30" s="3" customFormat="1" ht="12" customHeight="1" hidden="1">
      <c r="A147" s="93"/>
      <c r="B147" s="86"/>
      <c r="C147" s="90" t="s">
        <v>57</v>
      </c>
      <c r="D147" s="90"/>
      <c r="E147" s="90"/>
      <c r="F147" s="90"/>
      <c r="G147" s="90"/>
      <c r="H147" s="90"/>
      <c r="I147" s="90"/>
      <c r="J147" s="90"/>
      <c r="K147" s="90"/>
      <c r="L147" s="90"/>
      <c r="M147" s="90"/>
      <c r="N147" s="90"/>
      <c r="O147" s="90"/>
      <c r="P147" s="90"/>
      <c r="Q147" s="90"/>
      <c r="R147" s="90"/>
      <c r="S147" s="90"/>
      <c r="T147" s="90"/>
      <c r="U147" s="90"/>
      <c r="V147" s="90"/>
      <c r="W147" s="90"/>
      <c r="X147" s="102"/>
      <c r="Y147" s="101"/>
      <c r="Z147" s="105"/>
      <c r="AA147" s="100"/>
      <c r="AB147" s="101"/>
      <c r="AC147" s="100"/>
      <c r="AD147" s="101"/>
    </row>
    <row r="148" spans="1:30" s="3" customFormat="1" ht="12" customHeight="1" hidden="1">
      <c r="A148" s="94" t="str">
        <f>IF(AND(Input!C$45&gt;0,Input!C54&gt;0,Input!D54="Festival"),UPPER(Input!C$45),"Hide")</f>
        <v>Hide</v>
      </c>
      <c r="B148" s="87">
        <f>IF(Input!C$54&gt;0,UPPER(Input!C$54),"")</f>
      </c>
      <c r="C148" s="99">
        <f>IF(C146&gt;=160,"I",IF(C146&gt;=120,"II",IF(C146&gt;=80,"III",IF(C146=0,"","IV"))))</f>
      </c>
      <c r="D148" s="99"/>
      <c r="E148" s="99">
        <f>IF(E146&gt;=160,"I",IF(E146&gt;=120,"II",IF(E146&gt;=80,"III",IF(E146=0,"","IV"))))</f>
      </c>
      <c r="F148" s="99"/>
      <c r="G148" s="99">
        <f>IF(G146&gt;=160,"I",IF(G146&gt;=120,"II",IF(G146&gt;=80,"III",IF(G146=0,"","IV"))))</f>
      </c>
      <c r="H148" s="99"/>
      <c r="I148" s="99">
        <f>IF(I146&gt;=160,"I",IF(I146&gt;=120,"II",IF(I146&gt;=80,"III",IF(I146=0,"","IV"))))</f>
      </c>
      <c r="J148" s="99"/>
      <c r="K148" s="99">
        <f>IF(K146&gt;=160,"I",IF(K146&gt;=120,"II",IF(K146&gt;=80,"III",IF(K146=0,"","IV"))))</f>
      </c>
      <c r="L148" s="99"/>
      <c r="M148" s="99">
        <f>IF(M146&gt;=160,"I",IF(M146&gt;=120,"II",IF(M146&gt;=80,"III",IF(M146=0,"","IV"))))</f>
      </c>
      <c r="N148" s="99"/>
      <c r="O148" s="97">
        <f>IF(O146&gt;0,"Penalty Applied","")</f>
      </c>
      <c r="P148" s="88" t="s">
        <v>55</v>
      </c>
      <c r="Q148" s="88"/>
      <c r="R148" s="88"/>
      <c r="S148" s="88"/>
      <c r="T148" s="88"/>
      <c r="U148" s="88"/>
      <c r="V148" s="88"/>
      <c r="W148" s="88"/>
      <c r="X148" s="89">
        <f>IF(P146&gt;=80,"I",IF(P146&gt;=60,"II",IF(P146&gt;=40,"III",IF(P146=0,"","IV"))))</f>
      </c>
      <c r="Y148" s="88" t="s">
        <v>55</v>
      </c>
      <c r="Z148" s="97">
        <f>IF(B148&gt;0,B148,"")</f>
      </c>
      <c r="AA148" s="91" t="s">
        <v>55</v>
      </c>
      <c r="AB148" s="88" t="s">
        <v>55</v>
      </c>
      <c r="AC148" s="91" t="s">
        <v>55</v>
      </c>
      <c r="AD148" s="88" t="s">
        <v>55</v>
      </c>
    </row>
    <row r="149" spans="1:30" s="3" customFormat="1" ht="12" customHeight="1" hidden="1">
      <c r="A149" s="95"/>
      <c r="B149" s="87"/>
      <c r="C149" s="99"/>
      <c r="D149" s="99"/>
      <c r="E149" s="99"/>
      <c r="F149" s="99"/>
      <c r="G149" s="99"/>
      <c r="H149" s="99"/>
      <c r="I149" s="99"/>
      <c r="J149" s="99"/>
      <c r="K149" s="99"/>
      <c r="L149" s="99"/>
      <c r="M149" s="99"/>
      <c r="N149" s="99"/>
      <c r="O149" s="97"/>
      <c r="P149" s="88"/>
      <c r="Q149" s="88"/>
      <c r="R149" s="88"/>
      <c r="S149" s="88"/>
      <c r="T149" s="88"/>
      <c r="U149" s="88"/>
      <c r="V149" s="88"/>
      <c r="W149" s="88"/>
      <c r="X149" s="89"/>
      <c r="Y149" s="88"/>
      <c r="Z149" s="97"/>
      <c r="AA149" s="91"/>
      <c r="AB149" s="88"/>
      <c r="AC149" s="91"/>
      <c r="AD149" s="88"/>
    </row>
    <row r="150" spans="1:30" s="3" customFormat="1" ht="12" customHeight="1" hidden="1">
      <c r="A150" s="96" t="str">
        <f>IF(AND(Input!C$45&gt;0,Input!C54&gt;0,Input!D54="Comments Only"),UPPER(Input!C$45),"Hide")</f>
        <v>Hide</v>
      </c>
      <c r="B150" s="87">
        <f>IF(Input!C$54&gt;0,UPPER(Input!C$54),"")</f>
      </c>
      <c r="C150" s="98" t="s">
        <v>54</v>
      </c>
      <c r="D150" s="98"/>
      <c r="E150" s="98" t="s">
        <v>54</v>
      </c>
      <c r="F150" s="98"/>
      <c r="G150" s="98" t="s">
        <v>54</v>
      </c>
      <c r="H150" s="98"/>
      <c r="I150" s="98" t="s">
        <v>54</v>
      </c>
      <c r="J150" s="98"/>
      <c r="K150" s="98" t="s">
        <v>54</v>
      </c>
      <c r="L150" s="98"/>
      <c r="M150" s="98" t="s">
        <v>54</v>
      </c>
      <c r="N150" s="98"/>
      <c r="O150" s="88" t="s">
        <v>55</v>
      </c>
      <c r="P150" s="88" t="s">
        <v>55</v>
      </c>
      <c r="Q150" s="88"/>
      <c r="R150" s="88"/>
      <c r="S150" s="88"/>
      <c r="T150" s="88"/>
      <c r="U150" s="88"/>
      <c r="V150" s="88"/>
      <c r="W150" s="88"/>
      <c r="X150" s="89" t="s">
        <v>55</v>
      </c>
      <c r="Y150" s="88" t="s">
        <v>55</v>
      </c>
      <c r="Z150" s="97">
        <f>IF(B150&gt;0,B150,"")</f>
      </c>
      <c r="AA150" s="91" t="s">
        <v>56</v>
      </c>
      <c r="AB150" s="88" t="s">
        <v>55</v>
      </c>
      <c r="AC150" s="91" t="s">
        <v>56</v>
      </c>
      <c r="AD150" s="88" t="s">
        <v>55</v>
      </c>
    </row>
    <row r="151" spans="1:30" s="3" customFormat="1" ht="12" customHeight="1" hidden="1">
      <c r="A151" s="96"/>
      <c r="B151" s="87"/>
      <c r="C151" s="98"/>
      <c r="D151" s="98"/>
      <c r="E151" s="98"/>
      <c r="F151" s="98"/>
      <c r="G151" s="98"/>
      <c r="H151" s="98"/>
      <c r="I151" s="98"/>
      <c r="J151" s="98"/>
      <c r="K151" s="98"/>
      <c r="L151" s="98"/>
      <c r="M151" s="98"/>
      <c r="N151" s="98"/>
      <c r="O151" s="88"/>
      <c r="P151" s="88"/>
      <c r="Q151" s="88"/>
      <c r="R151" s="88"/>
      <c r="S151" s="88"/>
      <c r="T151" s="88"/>
      <c r="U151" s="88"/>
      <c r="V151" s="88"/>
      <c r="W151" s="88"/>
      <c r="X151" s="89"/>
      <c r="Y151" s="88"/>
      <c r="Z151" s="97"/>
      <c r="AA151" s="91"/>
      <c r="AB151" s="88"/>
      <c r="AC151" s="91"/>
      <c r="AD151" s="88"/>
    </row>
    <row r="152" spans="1:30" ht="12" customHeight="1" hidden="1">
      <c r="A152" s="96" t="str">
        <f>IF(AND(Input!C$45&gt;0,Input!C55&gt;0,Input!D55="Competitive"),UPPER(Input!C$45),"Hide")</f>
        <v>Hide</v>
      </c>
      <c r="B152" s="87">
        <f>IF(Input!C$55&gt;0,UPPER(Input!C$55),"")</f>
      </c>
      <c r="C152" s="107"/>
      <c r="D152" s="107"/>
      <c r="E152" s="107"/>
      <c r="F152" s="107"/>
      <c r="G152" s="107"/>
      <c r="H152" s="107"/>
      <c r="I152" s="107"/>
      <c r="J152" s="107"/>
      <c r="K152" s="107"/>
      <c r="L152" s="107"/>
      <c r="M152" s="107"/>
      <c r="N152" s="107"/>
      <c r="O152" s="107"/>
      <c r="P152" s="88">
        <f>(C152+E152+G152+M152)*0.1+(I152+K152)*0.05-O152</f>
        <v>0</v>
      </c>
      <c r="Q152" s="88">
        <f>SUM(INT(C152*100000),INT(E152*100000),INT(G152*100000),INT(I152*50000),INT(K152*50000),INT(M152*100000),-(O152*1000000))</f>
        <v>0</v>
      </c>
      <c r="R152" s="88">
        <f>IF(Q152&gt;0,(RANK(Q152,(Q$88,Q$96,Q$104,Q$112,Q$120,Q$128,Q$136,Q$144,Q$152,Q$160))),"")</f>
      </c>
      <c r="S152" s="88">
        <f>C152+E152</f>
        <v>0</v>
      </c>
      <c r="T152" s="88">
        <f>IF(S152&gt;0,(RANK(S152,(S$88,S$96,S$104,S$112,S$120,S$128,S$136,S$144,S$152,S$160))),"")</f>
      </c>
      <c r="U152" s="88">
        <f>I152+K152</f>
        <v>0</v>
      </c>
      <c r="V152" s="88">
        <f>IF(U152&gt;0,(RANK(U152,(U$88,U$96,U$104,U$112,U$120,U$128,U$136,U$144,U$152,U$160))),"")</f>
      </c>
      <c r="W152" s="106">
        <f>IF((AND(Q152&gt;0,S152&gt;0,U152&gt;0)),1000000-(R152*10000+T152*100+V152),0)</f>
        <v>0</v>
      </c>
      <c r="X152" s="89">
        <f>IF(P152&gt;=80,"I",IF(P152&gt;=60,"II",IF(P152&gt;=40,"III",IF(P152=0,"","IV"))))</f>
      </c>
      <c r="Y152" s="88">
        <f>IF(W152&gt;0,(RANK(W152,(W$88,W$96,W$104,W$112,W$120,W$128,W$136,W$144,W$152,W$160))),"")</f>
      </c>
      <c r="Z152" s="97">
        <f>IF(B152&gt;0,B152,"")</f>
      </c>
      <c r="AA152" s="103"/>
      <c r="AB152" s="88">
        <f>IF(AA152&gt;0,(RANK(AA152,(AA$88,AA$96,AA$104,AA$112,AA$120,AA$128,AA$136,AA$144,AA$152,AA$160))),"")</f>
      </c>
      <c r="AC152" s="103"/>
      <c r="AD152" s="88">
        <f>IF(AC152&gt;0,(RANK(AC152,(AC$88,AC$96,AC$104,AC$112,AC$120,AC$128,AC$136,AC$144,AC$152,AC$160))),"")</f>
      </c>
    </row>
    <row r="153" spans="1:30" ht="12" customHeight="1" hidden="1">
      <c r="A153" s="96"/>
      <c r="B153" s="87"/>
      <c r="C153" s="27">
        <f>IF(C152&gt;0,C152*0.1,"")</f>
      </c>
      <c r="D153" s="26">
        <f>IF(C152&gt;0,(RANK(C152,(C$88,C$96,C$104,C$112,C$120,C$128,C$136,C$144,C$152,C$160))),"")</f>
      </c>
      <c r="E153" s="27">
        <f>IF(E152&gt;0,E152*0.1,"")</f>
      </c>
      <c r="F153" s="26">
        <f>IF(E152&gt;0,(RANK(E152,(E$88,E$96,E$104,E$112,E$120,E$128,E$136,E$144,E$152,E$160))),"")</f>
      </c>
      <c r="G153" s="27">
        <f>IF(G152&gt;0,G152*0.1,"")</f>
      </c>
      <c r="H153" s="26">
        <f>IF(G152&gt;0,(RANK(G152,(G$88,G$96,G$104,G$112,G$120,G$128,G$136,G$144,G$152,G$160))),"")</f>
      </c>
      <c r="I153" s="27">
        <f>IF(I152&gt;0,I152*0.05,"")</f>
      </c>
      <c r="J153" s="26">
        <f>IF(I152&gt;0,(RANK(I152,(I$88,I$96,I$104,I$112,I$120,I$128,I$136,I$144,I$152,I$160))),"")</f>
      </c>
      <c r="K153" s="27">
        <f>IF(K152&gt;0,K152*0.05,"")</f>
      </c>
      <c r="L153" s="26">
        <f>IF(K152&gt;0,(RANK(K152,(K$88,K$96,K$104,K$112,K$120,K$128,K$136,K$144,K$152,K$160))),"")</f>
      </c>
      <c r="M153" s="27">
        <f>IF(M152&gt;0,M152*0.1,"")</f>
      </c>
      <c r="N153" s="26">
        <f>IF(M152&gt;0,(RANK(M152,(M$88,M$96,M$104,M$112,M$120,M$128,M$136,M$144,M$152,M$160))),"")</f>
      </c>
      <c r="O153" s="107"/>
      <c r="P153" s="88"/>
      <c r="Q153" s="88"/>
      <c r="R153" s="88"/>
      <c r="S153" s="88"/>
      <c r="T153" s="88"/>
      <c r="U153" s="88"/>
      <c r="V153" s="88"/>
      <c r="W153" s="106"/>
      <c r="X153" s="89"/>
      <c r="Y153" s="88"/>
      <c r="Z153" s="97"/>
      <c r="AA153" s="103"/>
      <c r="AB153" s="88"/>
      <c r="AC153" s="103"/>
      <c r="AD153" s="88"/>
    </row>
    <row r="154" spans="1:30" s="3" customFormat="1" ht="12" customHeight="1" hidden="1">
      <c r="A154" s="92" t="str">
        <f>IF(AND(Input!C$45&gt;0,Input!C55&gt;0,Input!D55="Festival"),UPPER(Input!C$45),"Hide")</f>
        <v>Hide</v>
      </c>
      <c r="B154" s="86">
        <f>IF(Input!C$55&gt;0,(UPPER(Input!C$55)&amp;" (Scores)"),"")</f>
      </c>
      <c r="C154" s="104"/>
      <c r="D154" s="104"/>
      <c r="E154" s="104"/>
      <c r="F154" s="104"/>
      <c r="G154" s="104"/>
      <c r="H154" s="104"/>
      <c r="I154" s="104"/>
      <c r="J154" s="104"/>
      <c r="K154" s="104"/>
      <c r="L154" s="104"/>
      <c r="M154" s="104"/>
      <c r="N154" s="104"/>
      <c r="O154" s="48"/>
      <c r="P154" s="49">
        <f>(C154+E154+G154+M154)*0.1+(I154+K154)*0.05-O154</f>
        <v>0</v>
      </c>
      <c r="Q154" s="90"/>
      <c r="R154" s="90"/>
      <c r="S154" s="90"/>
      <c r="T154" s="90"/>
      <c r="U154" s="90"/>
      <c r="V154" s="90"/>
      <c r="W154" s="90"/>
      <c r="X154" s="102"/>
      <c r="Y154" s="101"/>
      <c r="Z154" s="105">
        <f>IF(B154&gt;0,B154,"")</f>
      </c>
      <c r="AA154" s="100"/>
      <c r="AB154" s="101"/>
      <c r="AC154" s="100"/>
      <c r="AD154" s="101"/>
    </row>
    <row r="155" spans="1:30" s="3" customFormat="1" ht="12" customHeight="1" hidden="1">
      <c r="A155" s="93"/>
      <c r="B155" s="86"/>
      <c r="C155" s="90" t="s">
        <v>57</v>
      </c>
      <c r="D155" s="90"/>
      <c r="E155" s="90"/>
      <c r="F155" s="90"/>
      <c r="G155" s="90"/>
      <c r="H155" s="90"/>
      <c r="I155" s="90"/>
      <c r="J155" s="90"/>
      <c r="K155" s="90"/>
      <c r="L155" s="90"/>
      <c r="M155" s="90"/>
      <c r="N155" s="90"/>
      <c r="O155" s="90"/>
      <c r="P155" s="90"/>
      <c r="Q155" s="90"/>
      <c r="R155" s="90"/>
      <c r="S155" s="90"/>
      <c r="T155" s="90"/>
      <c r="U155" s="90"/>
      <c r="V155" s="90"/>
      <c r="W155" s="90"/>
      <c r="X155" s="102"/>
      <c r="Y155" s="101"/>
      <c r="Z155" s="105"/>
      <c r="AA155" s="100"/>
      <c r="AB155" s="101"/>
      <c r="AC155" s="100"/>
      <c r="AD155" s="101"/>
    </row>
    <row r="156" spans="1:30" s="3" customFormat="1" ht="12" customHeight="1" hidden="1">
      <c r="A156" s="94" t="str">
        <f>IF(AND(Input!C$45&gt;0,Input!C55&gt;0,Input!D55="Festival"),UPPER(Input!C$45),"Hide")</f>
        <v>Hide</v>
      </c>
      <c r="B156" s="87">
        <f>IF(Input!C$55&gt;0,UPPER(Input!C$55),"")</f>
      </c>
      <c r="C156" s="99">
        <f>IF(C154&gt;=160,"I",IF(C154&gt;=120,"II",IF(C154&gt;=80,"III",IF(C154=0,"","IV"))))</f>
      </c>
      <c r="D156" s="99"/>
      <c r="E156" s="99">
        <f>IF(E154&gt;=160,"I",IF(E154&gt;=120,"II",IF(E154&gt;=80,"III",IF(E154=0,"","IV"))))</f>
      </c>
      <c r="F156" s="99"/>
      <c r="G156" s="99">
        <f>IF(G154&gt;=160,"I",IF(G154&gt;=120,"II",IF(G154&gt;=80,"III",IF(G154=0,"","IV"))))</f>
      </c>
      <c r="H156" s="99"/>
      <c r="I156" s="99">
        <f>IF(I154&gt;=160,"I",IF(I154&gt;=120,"II",IF(I154&gt;=80,"III",IF(I154=0,"","IV"))))</f>
      </c>
      <c r="J156" s="99"/>
      <c r="K156" s="99">
        <f>IF(K154&gt;=160,"I",IF(K154&gt;=120,"II",IF(K154&gt;=80,"III",IF(K154=0,"","IV"))))</f>
      </c>
      <c r="L156" s="99"/>
      <c r="M156" s="99">
        <f>IF(M154&gt;=160,"I",IF(M154&gt;=120,"II",IF(M154&gt;=80,"III",IF(M154=0,"","IV"))))</f>
      </c>
      <c r="N156" s="99"/>
      <c r="O156" s="97">
        <f>IF(O154&gt;0,"Penalty Applied","")</f>
      </c>
      <c r="P156" s="88" t="s">
        <v>55</v>
      </c>
      <c r="Q156" s="88"/>
      <c r="R156" s="88"/>
      <c r="S156" s="88"/>
      <c r="T156" s="88"/>
      <c r="U156" s="88"/>
      <c r="V156" s="88"/>
      <c r="W156" s="88"/>
      <c r="X156" s="89">
        <f>IF(P154&gt;=80,"I",IF(P154&gt;=60,"II",IF(P154&gt;=40,"III",IF(P154=0,"","IV"))))</f>
      </c>
      <c r="Y156" s="88" t="s">
        <v>55</v>
      </c>
      <c r="Z156" s="97">
        <f>IF(B156&gt;0,B156,"")</f>
      </c>
      <c r="AA156" s="91" t="s">
        <v>55</v>
      </c>
      <c r="AB156" s="88" t="s">
        <v>55</v>
      </c>
      <c r="AC156" s="91" t="s">
        <v>55</v>
      </c>
      <c r="AD156" s="88" t="s">
        <v>55</v>
      </c>
    </row>
    <row r="157" spans="1:30" s="3" customFormat="1" ht="12" customHeight="1" hidden="1">
      <c r="A157" s="95"/>
      <c r="B157" s="87"/>
      <c r="C157" s="99"/>
      <c r="D157" s="99"/>
      <c r="E157" s="99"/>
      <c r="F157" s="99"/>
      <c r="G157" s="99"/>
      <c r="H157" s="99"/>
      <c r="I157" s="99"/>
      <c r="J157" s="99"/>
      <c r="K157" s="99"/>
      <c r="L157" s="99"/>
      <c r="M157" s="99"/>
      <c r="N157" s="99"/>
      <c r="O157" s="97"/>
      <c r="P157" s="88"/>
      <c r="Q157" s="88"/>
      <c r="R157" s="88"/>
      <c r="S157" s="88"/>
      <c r="T157" s="88"/>
      <c r="U157" s="88"/>
      <c r="V157" s="88"/>
      <c r="W157" s="88"/>
      <c r="X157" s="89"/>
      <c r="Y157" s="88"/>
      <c r="Z157" s="97"/>
      <c r="AA157" s="91"/>
      <c r="AB157" s="88"/>
      <c r="AC157" s="91"/>
      <c r="AD157" s="88"/>
    </row>
    <row r="158" spans="1:30" s="3" customFormat="1" ht="12" customHeight="1" hidden="1">
      <c r="A158" s="96" t="str">
        <f>IF(AND(Input!C$45&gt;0,Input!C55&gt;0,Input!D55="Comments Only"),UPPER(Input!C$45),"Hide")</f>
        <v>Hide</v>
      </c>
      <c r="B158" s="87">
        <f>IF(Input!C$55&gt;0,UPPER(Input!C$55),"")</f>
      </c>
      <c r="C158" s="98" t="s">
        <v>54</v>
      </c>
      <c r="D158" s="98"/>
      <c r="E158" s="98" t="s">
        <v>54</v>
      </c>
      <c r="F158" s="98"/>
      <c r="G158" s="98" t="s">
        <v>54</v>
      </c>
      <c r="H158" s="98"/>
      <c r="I158" s="98" t="s">
        <v>54</v>
      </c>
      <c r="J158" s="98"/>
      <c r="K158" s="98" t="s">
        <v>54</v>
      </c>
      <c r="L158" s="98"/>
      <c r="M158" s="98" t="s">
        <v>54</v>
      </c>
      <c r="N158" s="98"/>
      <c r="O158" s="88" t="s">
        <v>55</v>
      </c>
      <c r="P158" s="88" t="s">
        <v>55</v>
      </c>
      <c r="Q158" s="88"/>
      <c r="R158" s="88"/>
      <c r="S158" s="88"/>
      <c r="T158" s="88"/>
      <c r="U158" s="88"/>
      <c r="V158" s="88"/>
      <c r="W158" s="88"/>
      <c r="X158" s="89" t="s">
        <v>55</v>
      </c>
      <c r="Y158" s="88" t="s">
        <v>55</v>
      </c>
      <c r="Z158" s="97">
        <f>IF(B158&gt;0,B158,"")</f>
      </c>
      <c r="AA158" s="91" t="s">
        <v>56</v>
      </c>
      <c r="AB158" s="88" t="s">
        <v>55</v>
      </c>
      <c r="AC158" s="91" t="s">
        <v>56</v>
      </c>
      <c r="AD158" s="88" t="s">
        <v>55</v>
      </c>
    </row>
    <row r="159" spans="1:30" s="3" customFormat="1" ht="12" customHeight="1" hidden="1">
      <c r="A159" s="96"/>
      <c r="B159" s="87"/>
      <c r="C159" s="98"/>
      <c r="D159" s="98"/>
      <c r="E159" s="98"/>
      <c r="F159" s="98"/>
      <c r="G159" s="98"/>
      <c r="H159" s="98"/>
      <c r="I159" s="98"/>
      <c r="J159" s="98"/>
      <c r="K159" s="98"/>
      <c r="L159" s="98"/>
      <c r="M159" s="98"/>
      <c r="N159" s="98"/>
      <c r="O159" s="88"/>
      <c r="P159" s="88"/>
      <c r="Q159" s="88"/>
      <c r="R159" s="88"/>
      <c r="S159" s="88"/>
      <c r="T159" s="88"/>
      <c r="U159" s="88"/>
      <c r="V159" s="88"/>
      <c r="W159" s="88"/>
      <c r="X159" s="89"/>
      <c r="Y159" s="88"/>
      <c r="Z159" s="97"/>
      <c r="AA159" s="91"/>
      <c r="AB159" s="88"/>
      <c r="AC159" s="91"/>
      <c r="AD159" s="88"/>
    </row>
    <row r="160" spans="1:30" ht="12" customHeight="1" hidden="1">
      <c r="A160" s="96" t="str">
        <f>IF(AND(Input!C$45&gt;0,Input!C56&gt;0,Input!D56="Competitive"),UPPER(Input!C$45),"Hide")</f>
        <v>Hide</v>
      </c>
      <c r="B160" s="87">
        <f>IF(Input!C$56&gt;0,UPPER(Input!C$56),"")</f>
      </c>
      <c r="C160" s="107"/>
      <c r="D160" s="107"/>
      <c r="E160" s="107"/>
      <c r="F160" s="107"/>
      <c r="G160" s="107"/>
      <c r="H160" s="107"/>
      <c r="I160" s="107"/>
      <c r="J160" s="107"/>
      <c r="K160" s="107"/>
      <c r="L160" s="107"/>
      <c r="M160" s="107"/>
      <c r="N160" s="107"/>
      <c r="O160" s="107"/>
      <c r="P160" s="88">
        <f>(C160+E160+G160+M160)*0.1+(I160+K160)*0.05-O160</f>
        <v>0</v>
      </c>
      <c r="Q160" s="88">
        <f>SUM(INT(C160*100000),INT(E160*100000),INT(G160*100000),INT(I160*50000),INT(K160*50000),INT(M160*100000),-(O160*1000000))</f>
        <v>0</v>
      </c>
      <c r="R160" s="88">
        <f>IF(Q160&gt;0,(RANK(Q160,(Q$88,Q$96,Q$104,Q$112,Q$120,Q$128,Q$136,Q$144,Q$152,Q$160))),"")</f>
      </c>
      <c r="S160" s="88">
        <f>C160+E160</f>
        <v>0</v>
      </c>
      <c r="T160" s="88">
        <f>IF(S160&gt;0,(RANK(S160,(S$88,S$96,S$104,S$112,S$120,S$128,S$136,S$144,S$152,S$160))),"")</f>
      </c>
      <c r="U160" s="88">
        <f>I160+K160</f>
        <v>0</v>
      </c>
      <c r="V160" s="88">
        <f>IF(U160&gt;0,(RANK(U160,(U$88,U$96,U$104,U$112,U$120,U$128,U$136,U$144,U$152,U$160))),"")</f>
      </c>
      <c r="W160" s="106">
        <f>IF((AND(Q160&gt;0,S160&gt;0,U160&gt;0)),1000000-(R160*10000+T160*100+V160),0)</f>
        <v>0</v>
      </c>
      <c r="X160" s="89">
        <f>IF(P160&gt;=80,"I",IF(P160&gt;=60,"II",IF(P160&gt;=40,"III",IF(P160=0,"","IV"))))</f>
      </c>
      <c r="Y160" s="88">
        <f>IF(W160&gt;0,(RANK(W160,(W$88,W$96,W$104,W$112,W$120,W$128,W$136,W$144,W$152,W$160))),"")</f>
      </c>
      <c r="Z160" s="97">
        <f>IF(B160&gt;0,B160,"")</f>
      </c>
      <c r="AA160" s="103"/>
      <c r="AB160" s="88">
        <f>IF(AA160&gt;0,(RANK(AA160,(AA$88,AA$96,AA$104,AA$112,AA$120,AA$128,AA$136,AA$144,AA$152,AA$160))),"")</f>
      </c>
      <c r="AC160" s="103"/>
      <c r="AD160" s="88">
        <f>IF(AC160&gt;0,(RANK(AC160,(AC$88,AC$96,AC$104,AC$112,AC$120,AC$128,AC$136,AC$144,AC$152,AC$160))),"")</f>
      </c>
    </row>
    <row r="161" spans="1:30" ht="12" customHeight="1" hidden="1">
      <c r="A161" s="96"/>
      <c r="B161" s="87"/>
      <c r="C161" s="27">
        <f>IF(C160&gt;0,C160*0.1,"")</f>
      </c>
      <c r="D161" s="26">
        <f>IF(C160&gt;0,(RANK(C160,(C$88,C$96,C$104,C$112,C$120,C$128,C$136,C$144,C$152,C$160))),"")</f>
      </c>
      <c r="E161" s="27">
        <f>IF(E160&gt;0,E160*0.1,"")</f>
      </c>
      <c r="F161" s="26">
        <f>IF(E160&gt;0,(RANK(E160,(E$88,E$96,E$104,E$112,E$120,E$128,E$136,E$144,E$152,E$160))),"")</f>
      </c>
      <c r="G161" s="27">
        <f>IF(G160&gt;0,G160*0.1,"")</f>
      </c>
      <c r="H161" s="26">
        <f>IF(G160&gt;0,(RANK(G160,(G$88,G$96,G$104,G$112,G$120,G$128,G$136,G$144,G$152,G$160))),"")</f>
      </c>
      <c r="I161" s="27">
        <f>IF(I160&gt;0,I160*0.05,"")</f>
      </c>
      <c r="J161" s="26">
        <f>IF(I160&gt;0,(RANK(I160,(I$88,I$96,I$104,I$112,I$120,I$128,I$136,I$144,I$152,I$160))),"")</f>
      </c>
      <c r="K161" s="27">
        <f>IF(K160&gt;0,K160*0.05,"")</f>
      </c>
      <c r="L161" s="26">
        <f>IF(K160&gt;0,(RANK(K160,(K$88,K$96,K$104,K$112,K$120,K$128,K$136,K$144,K$152,K$160))),"")</f>
      </c>
      <c r="M161" s="27">
        <f>IF(M160&gt;0,M160*0.1,"")</f>
      </c>
      <c r="N161" s="26">
        <f>IF(M160&gt;0,(RANK(M160,(M$88,M$96,M$104,M$112,M$120,M$128,M$136,M$144,M$152,M$160))),"")</f>
      </c>
      <c r="O161" s="107"/>
      <c r="P161" s="88"/>
      <c r="Q161" s="88"/>
      <c r="R161" s="88"/>
      <c r="S161" s="88"/>
      <c r="T161" s="88"/>
      <c r="U161" s="88"/>
      <c r="V161" s="88"/>
      <c r="W161" s="106"/>
      <c r="X161" s="89"/>
      <c r="Y161" s="88"/>
      <c r="Z161" s="97"/>
      <c r="AA161" s="103"/>
      <c r="AB161" s="88"/>
      <c r="AC161" s="103"/>
      <c r="AD161" s="88"/>
    </row>
    <row r="162" spans="1:30" s="3" customFormat="1" ht="12" customHeight="1" hidden="1">
      <c r="A162" s="92" t="str">
        <f>IF(AND(Input!C$45&gt;0,Input!C56&gt;0,Input!D56="Festival"),UPPER(Input!C$45),"Hide")</f>
        <v>Hide</v>
      </c>
      <c r="B162" s="86">
        <f>IF(Input!C$56&gt;0,(UPPER(Input!C$56)&amp;" (Scores)"),"")</f>
      </c>
      <c r="C162" s="104"/>
      <c r="D162" s="104"/>
      <c r="E162" s="104"/>
      <c r="F162" s="104"/>
      <c r="G162" s="104"/>
      <c r="H162" s="104"/>
      <c r="I162" s="104"/>
      <c r="J162" s="104"/>
      <c r="K162" s="104"/>
      <c r="L162" s="104"/>
      <c r="M162" s="104"/>
      <c r="N162" s="104"/>
      <c r="O162" s="48"/>
      <c r="P162" s="49">
        <f>(C162+E162+G162+M162)*0.1+(I162+K162)*0.05-O162</f>
        <v>0</v>
      </c>
      <c r="Q162" s="90"/>
      <c r="R162" s="90"/>
      <c r="S162" s="90"/>
      <c r="T162" s="90"/>
      <c r="U162" s="90"/>
      <c r="V162" s="90"/>
      <c r="W162" s="90"/>
      <c r="X162" s="102"/>
      <c r="Y162" s="101"/>
      <c r="Z162" s="105">
        <f>IF(B162&gt;0,B162,"")</f>
      </c>
      <c r="AA162" s="100"/>
      <c r="AB162" s="101"/>
      <c r="AC162" s="100"/>
      <c r="AD162" s="101"/>
    </row>
    <row r="163" spans="1:30" s="3" customFormat="1" ht="12" customHeight="1" hidden="1">
      <c r="A163" s="93"/>
      <c r="B163" s="86"/>
      <c r="C163" s="90" t="s">
        <v>57</v>
      </c>
      <c r="D163" s="90"/>
      <c r="E163" s="90"/>
      <c r="F163" s="90"/>
      <c r="G163" s="90"/>
      <c r="H163" s="90"/>
      <c r="I163" s="90"/>
      <c r="J163" s="90"/>
      <c r="K163" s="90"/>
      <c r="L163" s="90"/>
      <c r="M163" s="90"/>
      <c r="N163" s="90"/>
      <c r="O163" s="90"/>
      <c r="P163" s="90"/>
      <c r="Q163" s="90"/>
      <c r="R163" s="90"/>
      <c r="S163" s="90"/>
      <c r="T163" s="90"/>
      <c r="U163" s="90"/>
      <c r="V163" s="90"/>
      <c r="W163" s="90"/>
      <c r="X163" s="102"/>
      <c r="Y163" s="101"/>
      <c r="Z163" s="105"/>
      <c r="AA163" s="100"/>
      <c r="AB163" s="101"/>
      <c r="AC163" s="100"/>
      <c r="AD163" s="101"/>
    </row>
    <row r="164" spans="1:30" s="3" customFormat="1" ht="12" customHeight="1" hidden="1">
      <c r="A164" s="94" t="str">
        <f>IF(AND(Input!C$45&gt;0,Input!C56&gt;0,Input!D56="Festival"),UPPER(Input!C$45),"Hide")</f>
        <v>Hide</v>
      </c>
      <c r="B164" s="87">
        <f>IF(Input!C$56&gt;0,UPPER(Input!C$56),"")</f>
      </c>
      <c r="C164" s="99">
        <f>IF(C162&gt;=160,"I",IF(C162&gt;=120,"II",IF(C162&gt;=80,"III",IF(C162=0,"","IV"))))</f>
      </c>
      <c r="D164" s="99"/>
      <c r="E164" s="99">
        <f>IF(E162&gt;=160,"I",IF(E162&gt;=120,"II",IF(E162&gt;=80,"III",IF(E162=0,"","IV"))))</f>
      </c>
      <c r="F164" s="99"/>
      <c r="G164" s="99">
        <f>IF(G162&gt;=160,"I",IF(G162&gt;=120,"II",IF(G162&gt;=80,"III",IF(G162=0,"","IV"))))</f>
      </c>
      <c r="H164" s="99"/>
      <c r="I164" s="99">
        <f>IF(I162&gt;=160,"I",IF(I162&gt;=120,"II",IF(I162&gt;=80,"III",IF(I162=0,"","IV"))))</f>
      </c>
      <c r="J164" s="99"/>
      <c r="K164" s="99">
        <f>IF(K162&gt;=160,"I",IF(K162&gt;=120,"II",IF(K162&gt;=80,"III",IF(K162=0,"","IV"))))</f>
      </c>
      <c r="L164" s="99"/>
      <c r="M164" s="99">
        <f>IF(M162&gt;=160,"I",IF(M162&gt;=120,"II",IF(M162&gt;=80,"III",IF(M162=0,"","IV"))))</f>
      </c>
      <c r="N164" s="99"/>
      <c r="O164" s="97">
        <f>IF(O162&gt;0,"Penalty Applied","")</f>
      </c>
      <c r="P164" s="88" t="s">
        <v>55</v>
      </c>
      <c r="Q164" s="88"/>
      <c r="R164" s="88"/>
      <c r="S164" s="88"/>
      <c r="T164" s="88"/>
      <c r="U164" s="88"/>
      <c r="V164" s="88"/>
      <c r="W164" s="88"/>
      <c r="X164" s="89">
        <f>IF(P162&gt;=80,"I",IF(P162&gt;=60,"II",IF(P162&gt;=40,"III",IF(P162=0,"","IV"))))</f>
      </c>
      <c r="Y164" s="88" t="s">
        <v>55</v>
      </c>
      <c r="Z164" s="97">
        <f>IF(B164&gt;0,B164,"")</f>
      </c>
      <c r="AA164" s="91" t="s">
        <v>55</v>
      </c>
      <c r="AB164" s="88" t="s">
        <v>55</v>
      </c>
      <c r="AC164" s="91" t="s">
        <v>55</v>
      </c>
      <c r="AD164" s="88" t="s">
        <v>55</v>
      </c>
    </row>
    <row r="165" spans="1:30" s="3" customFormat="1" ht="12" customHeight="1" hidden="1">
      <c r="A165" s="95"/>
      <c r="B165" s="87"/>
      <c r="C165" s="99"/>
      <c r="D165" s="99"/>
      <c r="E165" s="99"/>
      <c r="F165" s="99"/>
      <c r="G165" s="99"/>
      <c r="H165" s="99"/>
      <c r="I165" s="99"/>
      <c r="J165" s="99"/>
      <c r="K165" s="99"/>
      <c r="L165" s="99"/>
      <c r="M165" s="99"/>
      <c r="N165" s="99"/>
      <c r="O165" s="97"/>
      <c r="P165" s="88"/>
      <c r="Q165" s="88"/>
      <c r="R165" s="88"/>
      <c r="S165" s="88"/>
      <c r="T165" s="88"/>
      <c r="U165" s="88"/>
      <c r="V165" s="88"/>
      <c r="W165" s="88"/>
      <c r="X165" s="89"/>
      <c r="Y165" s="88"/>
      <c r="Z165" s="97"/>
      <c r="AA165" s="91"/>
      <c r="AB165" s="88"/>
      <c r="AC165" s="91"/>
      <c r="AD165" s="88"/>
    </row>
    <row r="166" spans="1:30" s="3" customFormat="1" ht="12" customHeight="1" hidden="1">
      <c r="A166" s="96" t="str">
        <f>IF(AND(Input!C$45&gt;0,Input!C56&gt;0,Input!D56="Comments Only"),UPPER(Input!C$45),"Hide")</f>
        <v>Hide</v>
      </c>
      <c r="B166" s="87">
        <f>IF(Input!C$56&gt;0,UPPER(Input!C$56),"")</f>
      </c>
      <c r="C166" s="98" t="s">
        <v>54</v>
      </c>
      <c r="D166" s="98"/>
      <c r="E166" s="98" t="s">
        <v>54</v>
      </c>
      <c r="F166" s="98"/>
      <c r="G166" s="98" t="s">
        <v>54</v>
      </c>
      <c r="H166" s="98"/>
      <c r="I166" s="98" t="s">
        <v>54</v>
      </c>
      <c r="J166" s="98"/>
      <c r="K166" s="98" t="s">
        <v>54</v>
      </c>
      <c r="L166" s="98"/>
      <c r="M166" s="98" t="s">
        <v>54</v>
      </c>
      <c r="N166" s="98"/>
      <c r="O166" s="88" t="s">
        <v>55</v>
      </c>
      <c r="P166" s="88" t="s">
        <v>55</v>
      </c>
      <c r="Q166" s="88"/>
      <c r="R166" s="88"/>
      <c r="S166" s="88"/>
      <c r="T166" s="88"/>
      <c r="U166" s="88"/>
      <c r="V166" s="88"/>
      <c r="W166" s="88"/>
      <c r="X166" s="89" t="s">
        <v>55</v>
      </c>
      <c r="Y166" s="88" t="s">
        <v>55</v>
      </c>
      <c r="Z166" s="97">
        <f>IF(B166&gt;0,B166,"")</f>
      </c>
      <c r="AA166" s="91" t="s">
        <v>56</v>
      </c>
      <c r="AB166" s="88" t="s">
        <v>55</v>
      </c>
      <c r="AC166" s="91" t="s">
        <v>56</v>
      </c>
      <c r="AD166" s="88" t="s">
        <v>55</v>
      </c>
    </row>
    <row r="167" spans="1:30" s="3" customFormat="1" ht="12" customHeight="1" hidden="1">
      <c r="A167" s="96"/>
      <c r="B167" s="87"/>
      <c r="C167" s="98"/>
      <c r="D167" s="98"/>
      <c r="E167" s="98"/>
      <c r="F167" s="98"/>
      <c r="G167" s="98"/>
      <c r="H167" s="98"/>
      <c r="I167" s="98"/>
      <c r="J167" s="98"/>
      <c r="K167" s="98"/>
      <c r="L167" s="98"/>
      <c r="M167" s="98"/>
      <c r="N167" s="98"/>
      <c r="O167" s="88"/>
      <c r="P167" s="88"/>
      <c r="Q167" s="88"/>
      <c r="R167" s="88"/>
      <c r="S167" s="88"/>
      <c r="T167" s="88"/>
      <c r="U167" s="88"/>
      <c r="V167" s="88"/>
      <c r="W167" s="88"/>
      <c r="X167" s="89"/>
      <c r="Y167" s="88"/>
      <c r="Z167" s="97"/>
      <c r="AA167" s="91"/>
      <c r="AB167" s="88"/>
      <c r="AC167" s="91"/>
      <c r="AD167" s="88"/>
    </row>
    <row r="168" spans="1:30" ht="4.5" customHeight="1">
      <c r="A168" s="39">
        <f>IF(B88="","Hide","")</f>
      </c>
      <c r="B168" s="40"/>
      <c r="C168" s="41"/>
      <c r="D168" s="42"/>
      <c r="E168" s="41"/>
      <c r="F168" s="42"/>
      <c r="G168" s="41"/>
      <c r="H168" s="42"/>
      <c r="I168" s="41"/>
      <c r="J168" s="42"/>
      <c r="K168" s="41"/>
      <c r="L168" s="42"/>
      <c r="M168" s="41"/>
      <c r="N168" s="42"/>
      <c r="O168" s="43"/>
      <c r="P168" s="43"/>
      <c r="Q168" s="43"/>
      <c r="R168" s="43"/>
      <c r="S168" s="43"/>
      <c r="T168" s="43"/>
      <c r="U168" s="43"/>
      <c r="V168" s="43"/>
      <c r="W168" s="44"/>
      <c r="X168" s="42"/>
      <c r="Y168" s="42"/>
      <c r="Z168" s="45"/>
      <c r="AA168" s="46"/>
      <c r="AB168" s="47"/>
      <c r="AC168" s="46"/>
      <c r="AD168" s="47"/>
    </row>
    <row r="169" spans="1:30" s="3" customFormat="1" ht="12" customHeight="1">
      <c r="A169" s="96" t="str">
        <f>IF(AND(Input!C$59&gt;0,Input!C61&gt;0,Input!D61="Competitive"),UPPER(Input!C$59),"Hide")</f>
        <v>AAA</v>
      </c>
      <c r="B169" s="87" t="str">
        <f>IF(Input!C$61&gt;0,UPPER(Input!C$61),"")</f>
        <v>JACKSON CENTRAL MERRY ACADEMY</v>
      </c>
      <c r="C169" s="107">
        <v>110</v>
      </c>
      <c r="D169" s="107"/>
      <c r="E169" s="107">
        <v>105</v>
      </c>
      <c r="F169" s="107"/>
      <c r="G169" s="107">
        <v>102</v>
      </c>
      <c r="H169" s="107"/>
      <c r="I169" s="107">
        <v>112</v>
      </c>
      <c r="J169" s="107"/>
      <c r="K169" s="107">
        <v>100</v>
      </c>
      <c r="L169" s="107"/>
      <c r="M169" s="107">
        <v>108</v>
      </c>
      <c r="N169" s="107"/>
      <c r="O169" s="107"/>
      <c r="P169" s="88">
        <f>(C169+E169+G169+M169)*0.1+(I169+K169)*0.05-O169</f>
        <v>53.1</v>
      </c>
      <c r="Q169" s="88">
        <f>SUM(INT(C169*100000),INT(E169*100000),INT(G169*100000),INT(I169*50000),INT(K169*50000),INT(M169*100000),-(O169*1000000))</f>
        <v>53100000</v>
      </c>
      <c r="R169" s="88">
        <f>IF(Q169&gt;0,(RANK(Q169,(Q$169,Q$177,Q$185,Q$193,Q$201,Q$209,Q$217,Q$225,Q$233,Q$241))),"")</f>
        <v>3</v>
      </c>
      <c r="S169" s="88">
        <f>C169+E169</f>
        <v>215</v>
      </c>
      <c r="T169" s="88">
        <f>IF(S169&gt;0,(RANK(S169,(S$169,S$177,S$185,S$193,S$201,S$209,S$217,S$225,S$233,S$241))),"")</f>
        <v>3</v>
      </c>
      <c r="U169" s="88">
        <f>I169+K169</f>
        <v>212</v>
      </c>
      <c r="V169" s="88">
        <f>IF(U169&gt;0,(RANK(U169,(U$169,U$177,U$185,U$193,U$201,U$209,U$217,U$225,U$233,U$241))),"")</f>
        <v>3</v>
      </c>
      <c r="W169" s="106">
        <f>IF((AND(Q169&gt;0,S169&gt;0,U169&gt;0)),1000000-(R169*10000+T169*100+V169),0)</f>
        <v>969697</v>
      </c>
      <c r="X169" s="89" t="str">
        <f>IF(P169&gt;=80,"I",IF(P169&gt;=60,"II",IF(P169&gt;=40,"III",IF(P169=0,"","IV"))))</f>
        <v>III</v>
      </c>
      <c r="Y169" s="88">
        <f>IF(W169&gt;0,(RANK(W169,(W$169,W$177,W$185,W$193,W$201,W$209,W$217,W$225,W$233,W$241))),"")</f>
        <v>3</v>
      </c>
      <c r="Z169" s="97" t="str">
        <f>IF(B169&gt;0,B169,"")</f>
        <v>JACKSON CENTRAL MERRY ACADEMY</v>
      </c>
      <c r="AA169" s="103">
        <v>116</v>
      </c>
      <c r="AB169" s="88">
        <f>IF(AA169&gt;0,(RANK(AA169,(AA$169,AA$177,AA$185,AA$193,AA$201,AA$209,AA$217,AA$225,AA$233,AA$241))),"")</f>
        <v>3</v>
      </c>
      <c r="AC169" s="103">
        <v>110</v>
      </c>
      <c r="AD169" s="88">
        <f>IF(AC169&gt;0,(RANK(AC169,(AC$169,AC$177,AC$185,AC$193,AC$201,AC$209,AC$217,AC$225,AC$233,AC$241))),"")</f>
        <v>3</v>
      </c>
    </row>
    <row r="170" spans="1:30" s="3" customFormat="1" ht="12" customHeight="1">
      <c r="A170" s="96"/>
      <c r="B170" s="87"/>
      <c r="C170" s="27">
        <f>IF(C169&gt;0,C169*0.1,"")</f>
        <v>11</v>
      </c>
      <c r="D170" s="26">
        <f>IF(C169&gt;0,(RANK(C169,(C$169,C$177,C$185,C$193,C$201,C$209,C$217,C$225,C$233,C$241))),"")</f>
        <v>3</v>
      </c>
      <c r="E170" s="27">
        <f>IF(E169&gt;0,E169*0.1,"")</f>
        <v>10.5</v>
      </c>
      <c r="F170" s="26">
        <f>IF(E169&gt;0,(RANK(E169,(E$169,E$177,E$185,E$193,E$201,E$209,E$217,E$225,E$233,E$241))),"")</f>
        <v>3</v>
      </c>
      <c r="G170" s="27">
        <f>IF(G169&gt;0,G169*0.1,"")</f>
        <v>10.200000000000001</v>
      </c>
      <c r="H170" s="26">
        <f>IF(G169&gt;0,(RANK(G169,(G$169,G$177,G$185,G$193,G$201,G$209,G$217,G$225,G$233,G$241))),"")</f>
        <v>3</v>
      </c>
      <c r="I170" s="27">
        <f>IF(I169&gt;0,I169*0.05,"")</f>
        <v>5.6000000000000005</v>
      </c>
      <c r="J170" s="26">
        <f>IF(I169&gt;0,(RANK(I169,(I$169,I$177,I$185,I$193,I$201,I$209,I$217,I$225,I$233,I$241))),"")</f>
        <v>3</v>
      </c>
      <c r="K170" s="27">
        <f>IF(K169&gt;0,K169*0.05,"")</f>
        <v>5</v>
      </c>
      <c r="L170" s="26">
        <f>IF(K169&gt;0,(RANK(K169,(K$169,K$177,K$185,K$193,K$201,K$209,K$217,K$225,K$233,K$241))),"")</f>
        <v>3</v>
      </c>
      <c r="M170" s="27">
        <f>IF(M169&gt;0,M169*0.1,"")</f>
        <v>10.8</v>
      </c>
      <c r="N170" s="26">
        <f>IF(M169&gt;0,(RANK(M169,(M$169,M$177,M$185,M$193,M$201,M$209,M$217,M$225,M$233,M$241))),"")</f>
        <v>3</v>
      </c>
      <c r="O170" s="107"/>
      <c r="P170" s="88"/>
      <c r="Q170" s="88"/>
      <c r="R170" s="88"/>
      <c r="S170" s="88"/>
      <c r="T170" s="88"/>
      <c r="U170" s="88"/>
      <c r="V170" s="88"/>
      <c r="W170" s="106"/>
      <c r="X170" s="89"/>
      <c r="Y170" s="88"/>
      <c r="Z170" s="97"/>
      <c r="AA170" s="103"/>
      <c r="AB170" s="88"/>
      <c r="AC170" s="103"/>
      <c r="AD170" s="88"/>
    </row>
    <row r="171" spans="1:30" s="3" customFormat="1" ht="12" customHeight="1" hidden="1">
      <c r="A171" s="92" t="str">
        <f>IF(AND(Input!C$59&gt;0,Input!C61&gt;0,Input!D61="Festival"),UPPER(Input!C$59),"Hide")</f>
        <v>Hide</v>
      </c>
      <c r="B171" s="86" t="str">
        <f>IF(Input!C$61&gt;0,(UPPER(Input!C$61)&amp;" (Scores)"),"")</f>
        <v>JACKSON CENTRAL MERRY ACADEMY (Scores)</v>
      </c>
      <c r="C171" s="104"/>
      <c r="D171" s="104"/>
      <c r="E171" s="104"/>
      <c r="F171" s="104"/>
      <c r="G171" s="104"/>
      <c r="H171" s="104"/>
      <c r="I171" s="104"/>
      <c r="J171" s="104"/>
      <c r="K171" s="104"/>
      <c r="L171" s="104"/>
      <c r="M171" s="104"/>
      <c r="N171" s="104"/>
      <c r="O171" s="48"/>
      <c r="P171" s="49">
        <f>(C171+E171+G171+M171)*0.1+(I171+K171)*0.05-O171</f>
        <v>0</v>
      </c>
      <c r="Q171" s="90"/>
      <c r="R171" s="90"/>
      <c r="S171" s="90"/>
      <c r="T171" s="90"/>
      <c r="U171" s="90"/>
      <c r="V171" s="90"/>
      <c r="W171" s="90"/>
      <c r="X171" s="102"/>
      <c r="Y171" s="101"/>
      <c r="Z171" s="105" t="str">
        <f>IF(B171&gt;0,B171,"")</f>
        <v>JACKSON CENTRAL MERRY ACADEMY (Scores)</v>
      </c>
      <c r="AA171" s="100"/>
      <c r="AB171" s="101"/>
      <c r="AC171" s="100"/>
      <c r="AD171" s="101"/>
    </row>
    <row r="172" spans="1:30" s="3" customFormat="1" ht="12" customHeight="1" hidden="1">
      <c r="A172" s="93"/>
      <c r="B172" s="86"/>
      <c r="C172" s="90" t="s">
        <v>57</v>
      </c>
      <c r="D172" s="90"/>
      <c r="E172" s="90"/>
      <c r="F172" s="90"/>
      <c r="G172" s="90"/>
      <c r="H172" s="90"/>
      <c r="I172" s="90"/>
      <c r="J172" s="90"/>
      <c r="K172" s="90"/>
      <c r="L172" s="90"/>
      <c r="M172" s="90"/>
      <c r="N172" s="90"/>
      <c r="O172" s="90"/>
      <c r="P172" s="90"/>
      <c r="Q172" s="90"/>
      <c r="R172" s="90"/>
      <c r="S172" s="90"/>
      <c r="T172" s="90"/>
      <c r="U172" s="90"/>
      <c r="V172" s="90"/>
      <c r="W172" s="90"/>
      <c r="X172" s="102"/>
      <c r="Y172" s="101"/>
      <c r="Z172" s="105"/>
      <c r="AA172" s="100"/>
      <c r="AB172" s="101"/>
      <c r="AC172" s="100"/>
      <c r="AD172" s="101"/>
    </row>
    <row r="173" spans="1:30" s="3" customFormat="1" ht="12" customHeight="1" hidden="1">
      <c r="A173" s="94" t="str">
        <f>IF(AND(Input!C$59&gt;0,Input!C61&gt;0,Input!D61="Festival"),UPPER(Input!C$59),"Hide")</f>
        <v>Hide</v>
      </c>
      <c r="B173" s="87" t="str">
        <f>IF(Input!C$61&gt;0,UPPER(Input!C$61),"")</f>
        <v>JACKSON CENTRAL MERRY ACADEMY</v>
      </c>
      <c r="C173" s="99">
        <f>IF(C171&gt;=160,"I",IF(C171&gt;=120,"II",IF(C171&gt;=80,"III",IF(C171=0,"","IV"))))</f>
      </c>
      <c r="D173" s="99"/>
      <c r="E173" s="99">
        <f>IF(E171&gt;=160,"I",IF(E171&gt;=120,"II",IF(E171&gt;=80,"III",IF(E171=0,"","IV"))))</f>
      </c>
      <c r="F173" s="99"/>
      <c r="G173" s="99">
        <f>IF(G171&gt;=160,"I",IF(G171&gt;=120,"II",IF(G171&gt;=80,"III",IF(G171=0,"","IV"))))</f>
      </c>
      <c r="H173" s="99"/>
      <c r="I173" s="99">
        <f>IF(I171&gt;=160,"I",IF(I171&gt;=120,"II",IF(I171&gt;=80,"III",IF(I171=0,"","IV"))))</f>
      </c>
      <c r="J173" s="99"/>
      <c r="K173" s="99">
        <f>IF(K171&gt;=160,"I",IF(K171&gt;=120,"II",IF(K171&gt;=80,"III",IF(K171=0,"","IV"))))</f>
      </c>
      <c r="L173" s="99"/>
      <c r="M173" s="99">
        <f>IF(M171&gt;=160,"I",IF(M171&gt;=120,"II",IF(M171&gt;=80,"III",IF(M171=0,"","IV"))))</f>
      </c>
      <c r="N173" s="99"/>
      <c r="O173" s="97">
        <f>IF(O171&gt;0,"Penalty Applied","")</f>
      </c>
      <c r="P173" s="88" t="s">
        <v>55</v>
      </c>
      <c r="Q173" s="88"/>
      <c r="R173" s="88"/>
      <c r="S173" s="88"/>
      <c r="T173" s="88"/>
      <c r="U173" s="88"/>
      <c r="V173" s="88"/>
      <c r="W173" s="88"/>
      <c r="X173" s="89">
        <f>IF(P171&gt;=80,"I",IF(P171&gt;=60,"II",IF(P171&gt;=40,"III",IF(P171=0,"","IV"))))</f>
      </c>
      <c r="Y173" s="88" t="s">
        <v>55</v>
      </c>
      <c r="Z173" s="97" t="str">
        <f>IF(B173&gt;0,B173,"")</f>
        <v>JACKSON CENTRAL MERRY ACADEMY</v>
      </c>
      <c r="AA173" s="91" t="s">
        <v>55</v>
      </c>
      <c r="AB173" s="88" t="s">
        <v>55</v>
      </c>
      <c r="AC173" s="91" t="s">
        <v>55</v>
      </c>
      <c r="AD173" s="88" t="s">
        <v>55</v>
      </c>
    </row>
    <row r="174" spans="1:30" s="3" customFormat="1" ht="12" customHeight="1" hidden="1">
      <c r="A174" s="95"/>
      <c r="B174" s="87"/>
      <c r="C174" s="99"/>
      <c r="D174" s="99"/>
      <c r="E174" s="99"/>
      <c r="F174" s="99"/>
      <c r="G174" s="99"/>
      <c r="H174" s="99"/>
      <c r="I174" s="99"/>
      <c r="J174" s="99"/>
      <c r="K174" s="99"/>
      <c r="L174" s="99"/>
      <c r="M174" s="99"/>
      <c r="N174" s="99"/>
      <c r="O174" s="97"/>
      <c r="P174" s="88"/>
      <c r="Q174" s="88"/>
      <c r="R174" s="88"/>
      <c r="S174" s="88"/>
      <c r="T174" s="88"/>
      <c r="U174" s="88"/>
      <c r="V174" s="88"/>
      <c r="W174" s="88"/>
      <c r="X174" s="89"/>
      <c r="Y174" s="88"/>
      <c r="Z174" s="97"/>
      <c r="AA174" s="91"/>
      <c r="AB174" s="88"/>
      <c r="AC174" s="91"/>
      <c r="AD174" s="88"/>
    </row>
    <row r="175" spans="1:30" s="3" customFormat="1" ht="12" customHeight="1" hidden="1">
      <c r="A175" s="96" t="str">
        <f>IF(AND(Input!C$59&gt;0,Input!C61&gt;0,Input!D61="Comments Only"),UPPER(Input!C$59),"Hide")</f>
        <v>Hide</v>
      </c>
      <c r="B175" s="87" t="str">
        <f>IF(Input!C$61&gt;0,UPPER(Input!C$61),"")</f>
        <v>JACKSON CENTRAL MERRY ACADEMY</v>
      </c>
      <c r="C175" s="98" t="s">
        <v>54</v>
      </c>
      <c r="D175" s="98"/>
      <c r="E175" s="98" t="s">
        <v>54</v>
      </c>
      <c r="F175" s="98"/>
      <c r="G175" s="98" t="s">
        <v>54</v>
      </c>
      <c r="H175" s="98"/>
      <c r="I175" s="98" t="s">
        <v>54</v>
      </c>
      <c r="J175" s="98"/>
      <c r="K175" s="98" t="s">
        <v>54</v>
      </c>
      <c r="L175" s="98"/>
      <c r="M175" s="98" t="s">
        <v>54</v>
      </c>
      <c r="N175" s="98"/>
      <c r="O175" s="88" t="s">
        <v>55</v>
      </c>
      <c r="P175" s="88" t="s">
        <v>55</v>
      </c>
      <c r="Q175" s="88"/>
      <c r="R175" s="88"/>
      <c r="S175" s="88"/>
      <c r="T175" s="88"/>
      <c r="U175" s="88"/>
      <c r="V175" s="88"/>
      <c r="W175" s="88"/>
      <c r="X175" s="89" t="s">
        <v>55</v>
      </c>
      <c r="Y175" s="88" t="s">
        <v>55</v>
      </c>
      <c r="Z175" s="97" t="str">
        <f>IF(B175&gt;0,B175,"")</f>
        <v>JACKSON CENTRAL MERRY ACADEMY</v>
      </c>
      <c r="AA175" s="91" t="s">
        <v>56</v>
      </c>
      <c r="AB175" s="88" t="s">
        <v>55</v>
      </c>
      <c r="AC175" s="91" t="s">
        <v>56</v>
      </c>
      <c r="AD175" s="88" t="s">
        <v>55</v>
      </c>
    </row>
    <row r="176" spans="1:30" s="3" customFormat="1" ht="12" customHeight="1" hidden="1">
      <c r="A176" s="96"/>
      <c r="B176" s="87"/>
      <c r="C176" s="98"/>
      <c r="D176" s="98"/>
      <c r="E176" s="98"/>
      <c r="F176" s="98"/>
      <c r="G176" s="98"/>
      <c r="H176" s="98"/>
      <c r="I176" s="98"/>
      <c r="J176" s="98"/>
      <c r="K176" s="98"/>
      <c r="L176" s="98"/>
      <c r="M176" s="98"/>
      <c r="N176" s="98"/>
      <c r="O176" s="88"/>
      <c r="P176" s="88"/>
      <c r="Q176" s="88"/>
      <c r="R176" s="88"/>
      <c r="S176" s="88"/>
      <c r="T176" s="88"/>
      <c r="U176" s="88"/>
      <c r="V176" s="88"/>
      <c r="W176" s="88"/>
      <c r="X176" s="89"/>
      <c r="Y176" s="88"/>
      <c r="Z176" s="97"/>
      <c r="AA176" s="91"/>
      <c r="AB176" s="88"/>
      <c r="AC176" s="91"/>
      <c r="AD176" s="88"/>
    </row>
    <row r="177" spans="1:30" s="3" customFormat="1" ht="12" customHeight="1">
      <c r="A177" s="96" t="str">
        <f>IF(AND(Input!C$59&gt;0,Input!C62&gt;0,Input!D62="Competitive"),UPPER(Input!C$59),"Hide")</f>
        <v>AAA</v>
      </c>
      <c r="B177" s="87" t="str">
        <f>IF(Input!C$62&gt;0,UPPER(Input!C$62),"")</f>
        <v>MT. VERNON</v>
      </c>
      <c r="C177" s="107">
        <v>150</v>
      </c>
      <c r="D177" s="107"/>
      <c r="E177" s="107">
        <v>136</v>
      </c>
      <c r="F177" s="107"/>
      <c r="G177" s="107">
        <v>163</v>
      </c>
      <c r="H177" s="107"/>
      <c r="I177" s="107">
        <v>150</v>
      </c>
      <c r="J177" s="107"/>
      <c r="K177" s="107">
        <v>153</v>
      </c>
      <c r="L177" s="107"/>
      <c r="M177" s="107">
        <v>147</v>
      </c>
      <c r="N177" s="107"/>
      <c r="O177" s="107"/>
      <c r="P177" s="88">
        <f>(C177+E177+G177+M177)*0.1+(I177+K177)*0.05-O177</f>
        <v>74.75</v>
      </c>
      <c r="Q177" s="88">
        <f>SUM(INT(C177*100000),INT(E177*100000),INT(G177*100000),INT(I177*50000),INT(K177*50000),INT(M177*100000),-(O177*1000000))</f>
        <v>74750000</v>
      </c>
      <c r="R177" s="88">
        <f>IF(Q177&gt;0,(RANK(Q177,(Q$169,Q$177,Q$185,Q$193,Q$201,Q$209,Q$217,Q$225,Q$233,Q$241))),"")</f>
        <v>2</v>
      </c>
      <c r="S177" s="88">
        <f>C177+E177</f>
        <v>286</v>
      </c>
      <c r="T177" s="88">
        <f>IF(S177&gt;0,(RANK(S177,(S$169,S$177,S$185,S$193,S$201,S$209,S$217,S$225,S$233,S$241))),"")</f>
        <v>2</v>
      </c>
      <c r="U177" s="88">
        <f>I177+K177</f>
        <v>303</v>
      </c>
      <c r="V177" s="88">
        <f>IF(U177&gt;0,(RANK(U177,(U$169,U$177,U$185,U$193,U$201,U$209,U$217,U$225,U$233,U$241))),"")</f>
        <v>1</v>
      </c>
      <c r="W177" s="106">
        <f>IF((AND(Q177&gt;0,S177&gt;0,U177&gt;0)),1000000-(R177*10000+T177*100+V177),0)</f>
        <v>979799</v>
      </c>
      <c r="X177" s="89" t="str">
        <f>IF(P177&gt;=80,"I",IF(P177&gt;=60,"II",IF(P177&gt;=40,"III",IF(P177=0,"","IV"))))</f>
        <v>II</v>
      </c>
      <c r="Y177" s="88">
        <f>IF(W177&gt;0,(RANK(W177,(W$169,W$177,W$185,W$193,W$201,W$209,W$217,W$225,W$233,W$241))),"")</f>
        <v>2</v>
      </c>
      <c r="Z177" s="97" t="str">
        <f>IF(B177&gt;0,B177,"")</f>
        <v>MT. VERNON</v>
      </c>
      <c r="AA177" s="103">
        <v>155</v>
      </c>
      <c r="AB177" s="88">
        <f>IF(AA177&gt;0,(RANK(AA177,(AA$169,AA$177,AA$185,AA$193,AA$201,AA$209,AA$217,AA$225,AA$233,AA$241))),"")</f>
        <v>2</v>
      </c>
      <c r="AC177" s="103">
        <v>148</v>
      </c>
      <c r="AD177" s="88">
        <f>IF(AC177&gt;0,(RANK(AC177,(AC$169,AC$177,AC$185,AC$193,AC$201,AC$209,AC$217,AC$225,AC$233,AC$241))),"")</f>
        <v>1</v>
      </c>
    </row>
    <row r="178" spans="1:30" s="3" customFormat="1" ht="12" customHeight="1">
      <c r="A178" s="96"/>
      <c r="B178" s="87"/>
      <c r="C178" s="27">
        <f>IF(C177&gt;0,C177*0.1,"")</f>
        <v>15</v>
      </c>
      <c r="D178" s="26">
        <f>IF(C177&gt;0,(RANK(C177,(C$169,C$177,C$185,C$193,C$201,C$209,C$217,C$225,C$233,C$241))),"")</f>
        <v>1</v>
      </c>
      <c r="E178" s="27">
        <f>IF(E177&gt;0,E177*0.1,"")</f>
        <v>13.600000000000001</v>
      </c>
      <c r="F178" s="26">
        <f>IF(E177&gt;0,(RANK(E177,(E$169,E$177,E$185,E$193,E$201,E$209,E$217,E$225,E$233,E$241))),"")</f>
        <v>2</v>
      </c>
      <c r="G178" s="27">
        <f>IF(G177&gt;0,G177*0.1,"")</f>
        <v>16.3</v>
      </c>
      <c r="H178" s="26">
        <f>IF(G177&gt;0,(RANK(G177,(G$169,G$177,G$185,G$193,G$201,G$209,G$217,G$225,G$233,G$241))),"")</f>
        <v>2</v>
      </c>
      <c r="I178" s="27">
        <f>IF(I177&gt;0,I177*0.05,"")</f>
        <v>7.5</v>
      </c>
      <c r="J178" s="26">
        <f>IF(I177&gt;0,(RANK(I177,(I$169,I$177,I$185,I$193,I$201,I$209,I$217,I$225,I$233,I$241))),"")</f>
        <v>1</v>
      </c>
      <c r="K178" s="27">
        <f>IF(K177&gt;0,K177*0.05,"")</f>
        <v>7.65</v>
      </c>
      <c r="L178" s="26">
        <f>IF(K177&gt;0,(RANK(K177,(K$169,K$177,K$185,K$193,K$201,K$209,K$217,K$225,K$233,K$241))),"")</f>
        <v>2</v>
      </c>
      <c r="M178" s="27">
        <f>IF(M177&gt;0,M177*0.1,"")</f>
        <v>14.700000000000001</v>
      </c>
      <c r="N178" s="26">
        <f>IF(M177&gt;0,(RANK(M177,(M$169,M$177,M$185,M$193,M$201,M$209,M$217,M$225,M$233,M$241))),"")</f>
        <v>2</v>
      </c>
      <c r="O178" s="107"/>
      <c r="P178" s="88"/>
      <c r="Q178" s="88"/>
      <c r="R178" s="88"/>
      <c r="S178" s="88"/>
      <c r="T178" s="88"/>
      <c r="U178" s="88"/>
      <c r="V178" s="88"/>
      <c r="W178" s="106"/>
      <c r="X178" s="89"/>
      <c r="Y178" s="88"/>
      <c r="Z178" s="97"/>
      <c r="AA178" s="103"/>
      <c r="AB178" s="88"/>
      <c r="AC178" s="103"/>
      <c r="AD178" s="88"/>
    </row>
    <row r="179" spans="1:30" s="3" customFormat="1" ht="12" customHeight="1" hidden="1">
      <c r="A179" s="92" t="str">
        <f>IF(AND(Input!C$59&gt;0,Input!C62&gt;0,Input!D62="Festival"),UPPER(Input!C$59),"Hide")</f>
        <v>Hide</v>
      </c>
      <c r="B179" s="86" t="str">
        <f>IF(Input!C$62&gt;0,(UPPER(Input!C$62)&amp;" (Scores)"),"")</f>
        <v>MT. VERNON (Scores)</v>
      </c>
      <c r="C179" s="104"/>
      <c r="D179" s="104"/>
      <c r="E179" s="104"/>
      <c r="F179" s="104"/>
      <c r="G179" s="104"/>
      <c r="H179" s="104"/>
      <c r="I179" s="104"/>
      <c r="J179" s="104"/>
      <c r="K179" s="104"/>
      <c r="L179" s="104"/>
      <c r="M179" s="104"/>
      <c r="N179" s="104"/>
      <c r="O179" s="48"/>
      <c r="P179" s="49">
        <f>(C179+E179+G179+M179)*0.1+(I179+K179)*0.05-O179</f>
        <v>0</v>
      </c>
      <c r="Q179" s="90"/>
      <c r="R179" s="90"/>
      <c r="S179" s="90"/>
      <c r="T179" s="90"/>
      <c r="U179" s="90"/>
      <c r="V179" s="90"/>
      <c r="W179" s="90"/>
      <c r="X179" s="102"/>
      <c r="Y179" s="101"/>
      <c r="Z179" s="105" t="str">
        <f>IF(B179&gt;0,B179,"")</f>
        <v>MT. VERNON (Scores)</v>
      </c>
      <c r="AA179" s="100"/>
      <c r="AB179" s="101"/>
      <c r="AC179" s="100"/>
      <c r="AD179" s="101"/>
    </row>
    <row r="180" spans="1:30" s="3" customFormat="1" ht="12" customHeight="1" hidden="1">
      <c r="A180" s="93"/>
      <c r="B180" s="86"/>
      <c r="C180" s="90" t="s">
        <v>57</v>
      </c>
      <c r="D180" s="90"/>
      <c r="E180" s="90"/>
      <c r="F180" s="90"/>
      <c r="G180" s="90"/>
      <c r="H180" s="90"/>
      <c r="I180" s="90"/>
      <c r="J180" s="90"/>
      <c r="K180" s="90"/>
      <c r="L180" s="90"/>
      <c r="M180" s="90"/>
      <c r="N180" s="90"/>
      <c r="O180" s="90"/>
      <c r="P180" s="90"/>
      <c r="Q180" s="90"/>
      <c r="R180" s="90"/>
      <c r="S180" s="90"/>
      <c r="T180" s="90"/>
      <c r="U180" s="90"/>
      <c r="V180" s="90"/>
      <c r="W180" s="90"/>
      <c r="X180" s="102"/>
      <c r="Y180" s="101"/>
      <c r="Z180" s="105"/>
      <c r="AA180" s="100"/>
      <c r="AB180" s="101"/>
      <c r="AC180" s="100"/>
      <c r="AD180" s="101"/>
    </row>
    <row r="181" spans="1:30" s="3" customFormat="1" ht="12" customHeight="1" hidden="1">
      <c r="A181" s="94" t="str">
        <f>IF(AND(Input!C$59&gt;0,Input!C62&gt;0,Input!D62="Festival"),UPPER(Input!C$59),"Hide")</f>
        <v>Hide</v>
      </c>
      <c r="B181" s="87" t="str">
        <f>IF(Input!C$62&gt;0,UPPER(Input!C$62),"")</f>
        <v>MT. VERNON</v>
      </c>
      <c r="C181" s="99">
        <f>IF(C179&gt;=160,"I",IF(C179&gt;=120,"II",IF(C179&gt;=80,"III",IF(C179=0,"","IV"))))</f>
      </c>
      <c r="D181" s="99"/>
      <c r="E181" s="99">
        <f>IF(E179&gt;=160,"I",IF(E179&gt;=120,"II",IF(E179&gt;=80,"III",IF(E179=0,"","IV"))))</f>
      </c>
      <c r="F181" s="99"/>
      <c r="G181" s="99">
        <f>IF(G179&gt;=160,"I",IF(G179&gt;=120,"II",IF(G179&gt;=80,"III",IF(G179=0,"","IV"))))</f>
      </c>
      <c r="H181" s="99"/>
      <c r="I181" s="99">
        <f>IF(I179&gt;=160,"I",IF(I179&gt;=120,"II",IF(I179&gt;=80,"III",IF(I179=0,"","IV"))))</f>
      </c>
      <c r="J181" s="99"/>
      <c r="K181" s="99">
        <f>IF(K179&gt;=160,"I",IF(K179&gt;=120,"II",IF(K179&gt;=80,"III",IF(K179=0,"","IV"))))</f>
      </c>
      <c r="L181" s="99"/>
      <c r="M181" s="99">
        <f>IF(M179&gt;=160,"I",IF(M179&gt;=120,"II",IF(M179&gt;=80,"III",IF(M179=0,"","IV"))))</f>
      </c>
      <c r="N181" s="99"/>
      <c r="O181" s="97">
        <f>IF(O179&gt;0,"Penalty Applied","")</f>
      </c>
      <c r="P181" s="88" t="s">
        <v>55</v>
      </c>
      <c r="Q181" s="88"/>
      <c r="R181" s="88"/>
      <c r="S181" s="88"/>
      <c r="T181" s="88"/>
      <c r="U181" s="88"/>
      <c r="V181" s="88"/>
      <c r="W181" s="88"/>
      <c r="X181" s="89">
        <f>IF(P179&gt;=80,"I",IF(P179&gt;=60,"II",IF(P179&gt;=40,"III",IF(P179=0,"","IV"))))</f>
      </c>
      <c r="Y181" s="88" t="s">
        <v>55</v>
      </c>
      <c r="Z181" s="97" t="str">
        <f>IF(B181&gt;0,B181,"")</f>
        <v>MT. VERNON</v>
      </c>
      <c r="AA181" s="91" t="s">
        <v>55</v>
      </c>
      <c r="AB181" s="88" t="s">
        <v>55</v>
      </c>
      <c r="AC181" s="91" t="s">
        <v>55</v>
      </c>
      <c r="AD181" s="88" t="s">
        <v>55</v>
      </c>
    </row>
    <row r="182" spans="1:30" s="3" customFormat="1" ht="12" customHeight="1" hidden="1">
      <c r="A182" s="95"/>
      <c r="B182" s="87"/>
      <c r="C182" s="99"/>
      <c r="D182" s="99"/>
      <c r="E182" s="99"/>
      <c r="F182" s="99"/>
      <c r="G182" s="99"/>
      <c r="H182" s="99"/>
      <c r="I182" s="99"/>
      <c r="J182" s="99"/>
      <c r="K182" s="99"/>
      <c r="L182" s="99"/>
      <c r="M182" s="99"/>
      <c r="N182" s="99"/>
      <c r="O182" s="97"/>
      <c r="P182" s="88"/>
      <c r="Q182" s="88"/>
      <c r="R182" s="88"/>
      <c r="S182" s="88"/>
      <c r="T182" s="88"/>
      <c r="U182" s="88"/>
      <c r="V182" s="88"/>
      <c r="W182" s="88"/>
      <c r="X182" s="89"/>
      <c r="Y182" s="88"/>
      <c r="Z182" s="97"/>
      <c r="AA182" s="91"/>
      <c r="AB182" s="88"/>
      <c r="AC182" s="91"/>
      <c r="AD182" s="88"/>
    </row>
    <row r="183" spans="1:30" s="3" customFormat="1" ht="12" customHeight="1" hidden="1">
      <c r="A183" s="96" t="str">
        <f>IF(AND(Input!C$59&gt;0,Input!C62&gt;0,Input!D62="Comments Only"),UPPER(Input!C$59),"Hide")</f>
        <v>Hide</v>
      </c>
      <c r="B183" s="87" t="str">
        <f>IF(Input!C$62&gt;0,UPPER(Input!C$62),"")</f>
        <v>MT. VERNON</v>
      </c>
      <c r="C183" s="98" t="s">
        <v>54</v>
      </c>
      <c r="D183" s="98"/>
      <c r="E183" s="98" t="s">
        <v>54</v>
      </c>
      <c r="F183" s="98"/>
      <c r="G183" s="98" t="s">
        <v>54</v>
      </c>
      <c r="H183" s="98"/>
      <c r="I183" s="98" t="s">
        <v>54</v>
      </c>
      <c r="J183" s="98"/>
      <c r="K183" s="98" t="s">
        <v>54</v>
      </c>
      <c r="L183" s="98"/>
      <c r="M183" s="98" t="s">
        <v>54</v>
      </c>
      <c r="N183" s="98"/>
      <c r="O183" s="88" t="s">
        <v>55</v>
      </c>
      <c r="P183" s="88" t="s">
        <v>55</v>
      </c>
      <c r="Q183" s="88"/>
      <c r="R183" s="88"/>
      <c r="S183" s="88"/>
      <c r="T183" s="88"/>
      <c r="U183" s="88"/>
      <c r="V183" s="88"/>
      <c r="W183" s="88"/>
      <c r="X183" s="89" t="s">
        <v>55</v>
      </c>
      <c r="Y183" s="88" t="s">
        <v>55</v>
      </c>
      <c r="Z183" s="97" t="str">
        <f>IF(B183&gt;0,B183,"")</f>
        <v>MT. VERNON</v>
      </c>
      <c r="AA183" s="91" t="s">
        <v>56</v>
      </c>
      <c r="AB183" s="88" t="s">
        <v>55</v>
      </c>
      <c r="AC183" s="91" t="s">
        <v>56</v>
      </c>
      <c r="AD183" s="88" t="s">
        <v>55</v>
      </c>
    </row>
    <row r="184" spans="1:30" s="3" customFormat="1" ht="12" customHeight="1" hidden="1">
      <c r="A184" s="96"/>
      <c r="B184" s="87"/>
      <c r="C184" s="98"/>
      <c r="D184" s="98"/>
      <c r="E184" s="98"/>
      <c r="F184" s="98"/>
      <c r="G184" s="98"/>
      <c r="H184" s="98"/>
      <c r="I184" s="98"/>
      <c r="J184" s="98"/>
      <c r="K184" s="98"/>
      <c r="L184" s="98"/>
      <c r="M184" s="98"/>
      <c r="N184" s="98"/>
      <c r="O184" s="88"/>
      <c r="P184" s="88"/>
      <c r="Q184" s="88"/>
      <c r="R184" s="88"/>
      <c r="S184" s="88"/>
      <c r="T184" s="88"/>
      <c r="U184" s="88"/>
      <c r="V184" s="88"/>
      <c r="W184" s="88"/>
      <c r="X184" s="89"/>
      <c r="Y184" s="88"/>
      <c r="Z184" s="97"/>
      <c r="AA184" s="91"/>
      <c r="AB184" s="88"/>
      <c r="AC184" s="91"/>
      <c r="AD184" s="88"/>
    </row>
    <row r="185" spans="1:30" s="3" customFormat="1" ht="12" customHeight="1">
      <c r="A185" s="96" t="str">
        <f>IF(AND(Input!C$59&gt;0,Input!C63&gt;0,Input!D63="Competitive"),UPPER(Input!C$59),"Hide")</f>
        <v>AAA</v>
      </c>
      <c r="B185" s="87" t="str">
        <f>IF(Input!C$63&gt;0,UPPER(Input!C$63),"")</f>
        <v>ALLEN COUNTY</v>
      </c>
      <c r="C185" s="107">
        <v>145</v>
      </c>
      <c r="D185" s="107"/>
      <c r="E185" s="107">
        <v>143</v>
      </c>
      <c r="F185" s="107"/>
      <c r="G185" s="107">
        <v>175</v>
      </c>
      <c r="H185" s="107"/>
      <c r="I185" s="107">
        <v>146</v>
      </c>
      <c r="J185" s="107"/>
      <c r="K185" s="107">
        <v>157</v>
      </c>
      <c r="L185" s="107"/>
      <c r="M185" s="107">
        <v>161</v>
      </c>
      <c r="N185" s="107"/>
      <c r="O185" s="107"/>
      <c r="P185" s="88">
        <f>(C185+E185+G185+M185)*0.1+(I185+K185)*0.05-O185</f>
        <v>77.55000000000001</v>
      </c>
      <c r="Q185" s="88">
        <f>SUM(INT(C185*100000),INT(E185*100000),INT(G185*100000),INT(I185*50000),INT(K185*50000),INT(M185*100000),-(O185*1000000))</f>
        <v>77550000</v>
      </c>
      <c r="R185" s="88">
        <f>IF(Q185&gt;0,(RANK(Q185,(Q$169,Q$177,Q$185,Q$193,Q$201,Q$209,Q$217,Q$225,Q$233,Q$241))),"")</f>
        <v>1</v>
      </c>
      <c r="S185" s="88">
        <f>C185+E185</f>
        <v>288</v>
      </c>
      <c r="T185" s="88">
        <f>IF(S185&gt;0,(RANK(S185,(S$169,S$177,S$185,S$193,S$201,S$209,S$217,S$225,S$233,S$241))),"")</f>
        <v>1</v>
      </c>
      <c r="U185" s="88">
        <f>I185+K185</f>
        <v>303</v>
      </c>
      <c r="V185" s="88">
        <f>IF(U185&gt;0,(RANK(U185,(U$169,U$177,U$185,U$193,U$201,U$209,U$217,U$225,U$233,U$241))),"")</f>
        <v>1</v>
      </c>
      <c r="W185" s="106">
        <f>IF((AND(Q185&gt;0,S185&gt;0,U185&gt;0)),1000000-(R185*10000+T185*100+V185),0)</f>
        <v>989899</v>
      </c>
      <c r="X185" s="89" t="str">
        <f>IF(P185&gt;=80,"I",IF(P185&gt;=60,"II",IF(P185&gt;=40,"III",IF(P185=0,"","IV"))))</f>
        <v>II</v>
      </c>
      <c r="Y185" s="88">
        <f>IF(W185&gt;0,(RANK(W185,(W$169,W$177,W$185,W$193,W$201,W$209,W$217,W$225,W$233,W$241))),"")</f>
        <v>1</v>
      </c>
      <c r="Z185" s="97" t="str">
        <f>IF(B185&gt;0,B185,"")</f>
        <v>ALLEN COUNTY</v>
      </c>
      <c r="AA185" s="103">
        <v>165</v>
      </c>
      <c r="AB185" s="88">
        <f>IF(AA185&gt;0,(RANK(AA185,(AA$169,AA$177,AA$185,AA$193,AA$201,AA$209,AA$217,AA$225,AA$233,AA$241))),"")</f>
        <v>1</v>
      </c>
      <c r="AC185" s="103">
        <v>143</v>
      </c>
      <c r="AD185" s="88">
        <f>IF(AC185&gt;0,(RANK(AC185,(AC$169,AC$177,AC$185,AC$193,AC$201,AC$209,AC$217,AC$225,AC$233,AC$241))),"")</f>
        <v>2</v>
      </c>
    </row>
    <row r="186" spans="1:30" s="3" customFormat="1" ht="12" customHeight="1">
      <c r="A186" s="96"/>
      <c r="B186" s="87"/>
      <c r="C186" s="27">
        <f>IF(C185&gt;0,C185*0.1,"")</f>
        <v>14.5</v>
      </c>
      <c r="D186" s="26">
        <f>IF(C185&gt;0,(RANK(C185,(C$169,C$177,C$185,C$193,C$201,C$209,C$217,C$225,C$233,C$241))),"")</f>
        <v>2</v>
      </c>
      <c r="E186" s="27">
        <f>IF(E185&gt;0,E185*0.1,"")</f>
        <v>14.3</v>
      </c>
      <c r="F186" s="26">
        <f>IF(E185&gt;0,(RANK(E185,(E$169,E$177,E$185,E$193,E$201,E$209,E$217,E$225,E$233,E$241))),"")</f>
        <v>1</v>
      </c>
      <c r="G186" s="27">
        <f>IF(G185&gt;0,G185*0.1,"")</f>
        <v>17.5</v>
      </c>
      <c r="H186" s="26">
        <f>IF(G185&gt;0,(RANK(G185,(G$169,G$177,G$185,G$193,G$201,G$209,G$217,G$225,G$233,G$241))),"")</f>
        <v>1</v>
      </c>
      <c r="I186" s="27">
        <f>IF(I185&gt;0,I185*0.05,"")</f>
        <v>7.300000000000001</v>
      </c>
      <c r="J186" s="26">
        <f>IF(I185&gt;0,(RANK(I185,(I$169,I$177,I$185,I$193,I$201,I$209,I$217,I$225,I$233,I$241))),"")</f>
        <v>2</v>
      </c>
      <c r="K186" s="27">
        <f>IF(K185&gt;0,K185*0.05,"")</f>
        <v>7.8500000000000005</v>
      </c>
      <c r="L186" s="26">
        <f>IF(K185&gt;0,(RANK(K185,(K$169,K$177,K$185,K$193,K$201,K$209,K$217,K$225,K$233,K$241))),"")</f>
        <v>1</v>
      </c>
      <c r="M186" s="27">
        <f>IF(M185&gt;0,M185*0.1,"")</f>
        <v>16.1</v>
      </c>
      <c r="N186" s="26">
        <f>IF(M185&gt;0,(RANK(M185,(M$169,M$177,M$185,M$193,M$201,M$209,M$217,M$225,M$233,M$241))),"")</f>
        <v>1</v>
      </c>
      <c r="O186" s="107"/>
      <c r="P186" s="88"/>
      <c r="Q186" s="88"/>
      <c r="R186" s="88"/>
      <c r="S186" s="88"/>
      <c r="T186" s="88"/>
      <c r="U186" s="88"/>
      <c r="V186" s="88"/>
      <c r="W186" s="106"/>
      <c r="X186" s="89"/>
      <c r="Y186" s="88"/>
      <c r="Z186" s="97"/>
      <c r="AA186" s="103"/>
      <c r="AB186" s="88"/>
      <c r="AC186" s="103"/>
      <c r="AD186" s="88"/>
    </row>
    <row r="187" spans="1:30" s="3" customFormat="1" ht="12" customHeight="1" hidden="1">
      <c r="A187" s="92" t="str">
        <f>IF(AND(Input!C$59&gt;0,Input!C63&gt;0,Input!D63="Festival"),UPPER(Input!C$59),"Hide")</f>
        <v>Hide</v>
      </c>
      <c r="B187" s="86" t="str">
        <f>IF(Input!C$63&gt;0,(UPPER(Input!C$63)&amp;" (Scores)"),"")</f>
        <v>ALLEN COUNTY (Scores)</v>
      </c>
      <c r="C187" s="104"/>
      <c r="D187" s="104"/>
      <c r="E187" s="104"/>
      <c r="F187" s="104"/>
      <c r="G187" s="104"/>
      <c r="H187" s="104"/>
      <c r="I187" s="104"/>
      <c r="J187" s="104"/>
      <c r="K187" s="104"/>
      <c r="L187" s="104"/>
      <c r="M187" s="104"/>
      <c r="N187" s="104"/>
      <c r="O187" s="48"/>
      <c r="P187" s="49">
        <f>(C187+E187+G187+M187)*0.1+(I187+K187)*0.05-O187</f>
        <v>0</v>
      </c>
      <c r="Q187" s="90"/>
      <c r="R187" s="90"/>
      <c r="S187" s="90"/>
      <c r="T187" s="90"/>
      <c r="U187" s="90"/>
      <c r="V187" s="90"/>
      <c r="W187" s="90"/>
      <c r="X187" s="102"/>
      <c r="Y187" s="101"/>
      <c r="Z187" s="105" t="str">
        <f>IF(B187&gt;0,B187,"")</f>
        <v>ALLEN COUNTY (Scores)</v>
      </c>
      <c r="AA187" s="100"/>
      <c r="AB187" s="101"/>
      <c r="AC187" s="100"/>
      <c r="AD187" s="101"/>
    </row>
    <row r="188" spans="1:30" s="3" customFormat="1" ht="12" customHeight="1" hidden="1">
      <c r="A188" s="93"/>
      <c r="B188" s="86"/>
      <c r="C188" s="90" t="s">
        <v>57</v>
      </c>
      <c r="D188" s="90"/>
      <c r="E188" s="90"/>
      <c r="F188" s="90"/>
      <c r="G188" s="90"/>
      <c r="H188" s="90"/>
      <c r="I188" s="90"/>
      <c r="J188" s="90"/>
      <c r="K188" s="90"/>
      <c r="L188" s="90"/>
      <c r="M188" s="90"/>
      <c r="N188" s="90"/>
      <c r="O188" s="90"/>
      <c r="P188" s="90"/>
      <c r="Q188" s="90"/>
      <c r="R188" s="90"/>
      <c r="S188" s="90"/>
      <c r="T188" s="90"/>
      <c r="U188" s="90"/>
      <c r="V188" s="90"/>
      <c r="W188" s="90"/>
      <c r="X188" s="102"/>
      <c r="Y188" s="101"/>
      <c r="Z188" s="105"/>
      <c r="AA188" s="100"/>
      <c r="AB188" s="101"/>
      <c r="AC188" s="100"/>
      <c r="AD188" s="101"/>
    </row>
    <row r="189" spans="1:30" s="3" customFormat="1" ht="12" customHeight="1" hidden="1">
      <c r="A189" s="94" t="str">
        <f>IF(AND(Input!C$59&gt;0,Input!C63&gt;0,Input!D63="Festival"),UPPER(Input!C$59),"Hide")</f>
        <v>Hide</v>
      </c>
      <c r="B189" s="87" t="str">
        <f>IF(Input!C$63&gt;0,UPPER(Input!C$63),"")</f>
        <v>ALLEN COUNTY</v>
      </c>
      <c r="C189" s="99">
        <f>IF(C187&gt;=160,"I",IF(C187&gt;=120,"II",IF(C187&gt;=80,"III",IF(C187=0,"","IV"))))</f>
      </c>
      <c r="D189" s="99"/>
      <c r="E189" s="99">
        <f>IF(E187&gt;=160,"I",IF(E187&gt;=120,"II",IF(E187&gt;=80,"III",IF(E187=0,"","IV"))))</f>
      </c>
      <c r="F189" s="99"/>
      <c r="G189" s="99">
        <f>IF(G187&gt;=160,"I",IF(G187&gt;=120,"II",IF(G187&gt;=80,"III",IF(G187=0,"","IV"))))</f>
      </c>
      <c r="H189" s="99"/>
      <c r="I189" s="99">
        <f>IF(I187&gt;=160,"I",IF(I187&gt;=120,"II",IF(I187&gt;=80,"III",IF(I187=0,"","IV"))))</f>
      </c>
      <c r="J189" s="99"/>
      <c r="K189" s="99">
        <f>IF(K187&gt;=160,"I",IF(K187&gt;=120,"II",IF(K187&gt;=80,"III",IF(K187=0,"","IV"))))</f>
      </c>
      <c r="L189" s="99"/>
      <c r="M189" s="99">
        <f>IF(M187&gt;=160,"I",IF(M187&gt;=120,"II",IF(M187&gt;=80,"III",IF(M187=0,"","IV"))))</f>
      </c>
      <c r="N189" s="99"/>
      <c r="O189" s="97">
        <f>IF(O187&gt;0,"Penalty Applied","")</f>
      </c>
      <c r="P189" s="88" t="s">
        <v>55</v>
      </c>
      <c r="Q189" s="88"/>
      <c r="R189" s="88"/>
      <c r="S189" s="88"/>
      <c r="T189" s="88"/>
      <c r="U189" s="88"/>
      <c r="V189" s="88"/>
      <c r="W189" s="88"/>
      <c r="X189" s="89">
        <f>IF(P187&gt;=80,"I",IF(P187&gt;=60,"II",IF(P187&gt;=40,"III",IF(P187=0,"","IV"))))</f>
      </c>
      <c r="Y189" s="88" t="s">
        <v>55</v>
      </c>
      <c r="Z189" s="97" t="str">
        <f>IF(B189&gt;0,B189,"")</f>
        <v>ALLEN COUNTY</v>
      </c>
      <c r="AA189" s="91" t="s">
        <v>55</v>
      </c>
      <c r="AB189" s="88" t="s">
        <v>55</v>
      </c>
      <c r="AC189" s="91" t="s">
        <v>55</v>
      </c>
      <c r="AD189" s="88" t="s">
        <v>55</v>
      </c>
    </row>
    <row r="190" spans="1:30" s="3" customFormat="1" ht="12" customHeight="1" hidden="1">
      <c r="A190" s="95"/>
      <c r="B190" s="87"/>
      <c r="C190" s="99"/>
      <c r="D190" s="99"/>
      <c r="E190" s="99"/>
      <c r="F190" s="99"/>
      <c r="G190" s="99"/>
      <c r="H190" s="99"/>
      <c r="I190" s="99"/>
      <c r="J190" s="99"/>
      <c r="K190" s="99"/>
      <c r="L190" s="99"/>
      <c r="M190" s="99"/>
      <c r="N190" s="99"/>
      <c r="O190" s="97"/>
      <c r="P190" s="88"/>
      <c r="Q190" s="88"/>
      <c r="R190" s="88"/>
      <c r="S190" s="88"/>
      <c r="T190" s="88"/>
      <c r="U190" s="88"/>
      <c r="V190" s="88"/>
      <c r="W190" s="88"/>
      <c r="X190" s="89"/>
      <c r="Y190" s="88"/>
      <c r="Z190" s="97"/>
      <c r="AA190" s="91"/>
      <c r="AB190" s="88"/>
      <c r="AC190" s="91"/>
      <c r="AD190" s="88"/>
    </row>
    <row r="191" spans="1:30" s="3" customFormat="1" ht="12" customHeight="1" hidden="1">
      <c r="A191" s="96" t="str">
        <f>IF(AND(Input!C$59&gt;0,Input!C63&gt;0,Input!D63="Comments Only"),UPPER(Input!C$59),"Hide")</f>
        <v>Hide</v>
      </c>
      <c r="B191" s="87" t="str">
        <f>IF(Input!C$63&gt;0,UPPER(Input!C$63),"")</f>
        <v>ALLEN COUNTY</v>
      </c>
      <c r="C191" s="98" t="s">
        <v>54</v>
      </c>
      <c r="D191" s="98"/>
      <c r="E191" s="98" t="s">
        <v>54</v>
      </c>
      <c r="F191" s="98"/>
      <c r="G191" s="98" t="s">
        <v>54</v>
      </c>
      <c r="H191" s="98"/>
      <c r="I191" s="98" t="s">
        <v>54</v>
      </c>
      <c r="J191" s="98"/>
      <c r="K191" s="98" t="s">
        <v>54</v>
      </c>
      <c r="L191" s="98"/>
      <c r="M191" s="98" t="s">
        <v>54</v>
      </c>
      <c r="N191" s="98"/>
      <c r="O191" s="88" t="s">
        <v>55</v>
      </c>
      <c r="P191" s="88" t="s">
        <v>55</v>
      </c>
      <c r="Q191" s="88"/>
      <c r="R191" s="88"/>
      <c r="S191" s="88"/>
      <c r="T191" s="88"/>
      <c r="U191" s="88"/>
      <c r="V191" s="88"/>
      <c r="W191" s="88"/>
      <c r="X191" s="89" t="s">
        <v>55</v>
      </c>
      <c r="Y191" s="88" t="s">
        <v>55</v>
      </c>
      <c r="Z191" s="97" t="str">
        <f>IF(B191&gt;0,B191,"")</f>
        <v>ALLEN COUNTY</v>
      </c>
      <c r="AA191" s="91" t="s">
        <v>56</v>
      </c>
      <c r="AB191" s="88" t="s">
        <v>55</v>
      </c>
      <c r="AC191" s="91" t="s">
        <v>56</v>
      </c>
      <c r="AD191" s="88" t="s">
        <v>55</v>
      </c>
    </row>
    <row r="192" spans="1:30" s="3" customFormat="1" ht="12" customHeight="1" hidden="1">
      <c r="A192" s="96"/>
      <c r="B192" s="87"/>
      <c r="C192" s="98"/>
      <c r="D192" s="98"/>
      <c r="E192" s="98"/>
      <c r="F192" s="98"/>
      <c r="G192" s="98"/>
      <c r="H192" s="98"/>
      <c r="I192" s="98"/>
      <c r="J192" s="98"/>
      <c r="K192" s="98"/>
      <c r="L192" s="98"/>
      <c r="M192" s="98"/>
      <c r="N192" s="98"/>
      <c r="O192" s="88"/>
      <c r="P192" s="88"/>
      <c r="Q192" s="88"/>
      <c r="R192" s="88"/>
      <c r="S192" s="88"/>
      <c r="T192" s="88"/>
      <c r="U192" s="88"/>
      <c r="V192" s="88"/>
      <c r="W192" s="88"/>
      <c r="X192" s="89"/>
      <c r="Y192" s="88"/>
      <c r="Z192" s="97"/>
      <c r="AA192" s="91"/>
      <c r="AB192" s="88"/>
      <c r="AC192" s="91"/>
      <c r="AD192" s="88"/>
    </row>
    <row r="193" spans="1:30" s="3" customFormat="1" ht="12" customHeight="1" hidden="1">
      <c r="A193" s="96" t="str">
        <f>IF(AND(Input!C$59&gt;0,Input!C64&gt;0,Input!D64="Competitive"),UPPER(Input!C$59),"Hide")</f>
        <v>Hide</v>
      </c>
      <c r="B193" s="87">
        <f>IF(Input!C$64&gt;0,UPPER(Input!C$64),"")</f>
      </c>
      <c r="C193" s="107"/>
      <c r="D193" s="107"/>
      <c r="E193" s="107"/>
      <c r="F193" s="107"/>
      <c r="G193" s="107"/>
      <c r="H193" s="107"/>
      <c r="I193" s="107"/>
      <c r="J193" s="107"/>
      <c r="K193" s="107"/>
      <c r="L193" s="107"/>
      <c r="M193" s="107"/>
      <c r="N193" s="107"/>
      <c r="O193" s="107"/>
      <c r="P193" s="88">
        <f>(C193+E193+G193+M193)*0.1+(I193+K193)*0.05-O193</f>
        <v>0</v>
      </c>
      <c r="Q193" s="88">
        <f>SUM(INT(C193*100000),INT(E193*100000),INT(G193*100000),INT(I193*50000),INT(K193*50000),INT(M193*100000),-(O193*1000000))</f>
        <v>0</v>
      </c>
      <c r="R193" s="88">
        <f>IF(Q193&gt;0,(RANK(Q193,(Q$169,Q$177,Q$185,Q$193,Q$201,Q$209,Q$217,Q$225,Q$233,Q$241))),"")</f>
      </c>
      <c r="S193" s="88">
        <f>C193+E193</f>
        <v>0</v>
      </c>
      <c r="T193" s="88">
        <f>IF(S193&gt;0,(RANK(S193,(S$169,S$177,S$185,S$193,S$201,S$209,S$217,S$225,S$233,S$241))),"")</f>
      </c>
      <c r="U193" s="88">
        <f>I193+K193</f>
        <v>0</v>
      </c>
      <c r="V193" s="88">
        <f>IF(U193&gt;0,(RANK(U193,(U$169,U$177,U$185,U$193,U$201,U$209,U$217,U$225,U$233,U$241))),"")</f>
      </c>
      <c r="W193" s="106">
        <f>IF((AND(Q193&gt;0,S193&gt;0,U193&gt;0)),1000000-(R193*10000+T193*100+V193),0)</f>
        <v>0</v>
      </c>
      <c r="X193" s="89">
        <f>IF(P193&gt;=80,"I",IF(P193&gt;=60,"II",IF(P193&gt;=40,"III",IF(P193=0,"","IV"))))</f>
      </c>
      <c r="Y193" s="88">
        <f>IF(W193&gt;0,(RANK(W193,(W$169,W$177,W$185,W$193,W$201,W$209,W$217,W$225,W$233,W$241))),"")</f>
      </c>
      <c r="Z193" s="97">
        <f>IF(B193&gt;0,B193,"")</f>
      </c>
      <c r="AA193" s="103"/>
      <c r="AB193" s="88">
        <f>IF(AA193&gt;0,(RANK(AA193,(AA$169,AA$177,AA$185,AA$193,AA$201,AA$209,AA$217,AA$225,AA$233,AA$241))),"")</f>
      </c>
      <c r="AC193" s="103"/>
      <c r="AD193" s="88">
        <f>IF(AC193&gt;0,(RANK(AC193,(AC$169,AC$177,AC$185,AC$193,AC$201,AC$209,AC$217,AC$225,AC$233,AC$241))),"")</f>
      </c>
    </row>
    <row r="194" spans="1:30" s="3" customFormat="1" ht="12" customHeight="1" hidden="1">
      <c r="A194" s="96"/>
      <c r="B194" s="87"/>
      <c r="C194" s="27">
        <f>IF(C193&gt;0,C193*0.1,"")</f>
      </c>
      <c r="D194" s="26">
        <f>IF(C193&gt;0,(RANK(C193,(C$169,C$177,C$185,C$193,C$201,C$209,C$217,C$225,C$233,C$241))),"")</f>
      </c>
      <c r="E194" s="27">
        <f>IF(E193&gt;0,E193*0.1,"")</f>
      </c>
      <c r="F194" s="26">
        <f>IF(E193&gt;0,(RANK(E193,(E$169,E$177,E$185,E$193,E$201,E$209,E$217,E$225,E$233,E$241))),"")</f>
      </c>
      <c r="G194" s="27">
        <f>IF(G193&gt;0,G193*0.1,"")</f>
      </c>
      <c r="H194" s="26">
        <f>IF(G193&gt;0,(RANK(G193,(G$169,G$177,G$185,G$193,G$201,G$209,G$217,G$225,G$233,G$241))),"")</f>
      </c>
      <c r="I194" s="27">
        <f>IF(I193&gt;0,I193*0.05,"")</f>
      </c>
      <c r="J194" s="26">
        <f>IF(I193&gt;0,(RANK(I193,(I$169,I$177,I$185,I$193,I$201,I$209,I$217,I$225,I$233,I$241))),"")</f>
      </c>
      <c r="K194" s="27">
        <f>IF(K193&gt;0,K193*0.05,"")</f>
      </c>
      <c r="L194" s="26">
        <f>IF(K193&gt;0,(RANK(K193,(K$169,K$177,K$185,K$193,K$201,K$209,K$217,K$225,K$233,K$241))),"")</f>
      </c>
      <c r="M194" s="27">
        <f>IF(M193&gt;0,M193*0.1,"")</f>
      </c>
      <c r="N194" s="26">
        <f>IF(M193&gt;0,(RANK(M193,(M$169,M$177,M$185,M$193,M$201,M$209,M$217,M$225,M$233,M$241))),"")</f>
      </c>
      <c r="O194" s="107"/>
      <c r="P194" s="88"/>
      <c r="Q194" s="88"/>
      <c r="R194" s="88"/>
      <c r="S194" s="88"/>
      <c r="T194" s="88"/>
      <c r="U194" s="88"/>
      <c r="V194" s="88"/>
      <c r="W194" s="106"/>
      <c r="X194" s="89"/>
      <c r="Y194" s="88"/>
      <c r="Z194" s="97"/>
      <c r="AA194" s="103"/>
      <c r="AB194" s="88"/>
      <c r="AC194" s="103"/>
      <c r="AD194" s="88"/>
    </row>
    <row r="195" spans="1:30" s="3" customFormat="1" ht="12" customHeight="1" hidden="1">
      <c r="A195" s="92" t="str">
        <f>IF(AND(Input!C$59&gt;0,Input!C64&gt;0,Input!D64="Festival"),UPPER(Input!C$59),"Hide")</f>
        <v>Hide</v>
      </c>
      <c r="B195" s="86">
        <f>IF(Input!C$64&gt;0,(UPPER(Input!C$64)&amp;" (Scores)"),"")</f>
      </c>
      <c r="C195" s="104"/>
      <c r="D195" s="104"/>
      <c r="E195" s="104"/>
      <c r="F195" s="104"/>
      <c r="G195" s="104"/>
      <c r="H195" s="104"/>
      <c r="I195" s="104"/>
      <c r="J195" s="104"/>
      <c r="K195" s="104"/>
      <c r="L195" s="104"/>
      <c r="M195" s="104"/>
      <c r="N195" s="104"/>
      <c r="O195" s="48"/>
      <c r="P195" s="49">
        <f>(C195+E195+G195+M195)*0.1+(I195+K195)*0.05-O195</f>
        <v>0</v>
      </c>
      <c r="Q195" s="90"/>
      <c r="R195" s="90"/>
      <c r="S195" s="90"/>
      <c r="T195" s="90"/>
      <c r="U195" s="90"/>
      <c r="V195" s="90"/>
      <c r="W195" s="90"/>
      <c r="X195" s="102"/>
      <c r="Y195" s="101"/>
      <c r="Z195" s="105">
        <f>IF(B195&gt;0,B195,"")</f>
      </c>
      <c r="AA195" s="100"/>
      <c r="AB195" s="101"/>
      <c r="AC195" s="100"/>
      <c r="AD195" s="101"/>
    </row>
    <row r="196" spans="1:30" s="3" customFormat="1" ht="12" customHeight="1" hidden="1">
      <c r="A196" s="93"/>
      <c r="B196" s="86"/>
      <c r="C196" s="90" t="s">
        <v>57</v>
      </c>
      <c r="D196" s="90"/>
      <c r="E196" s="90"/>
      <c r="F196" s="90"/>
      <c r="G196" s="90"/>
      <c r="H196" s="90"/>
      <c r="I196" s="90"/>
      <c r="J196" s="90"/>
      <c r="K196" s="90"/>
      <c r="L196" s="90"/>
      <c r="M196" s="90"/>
      <c r="N196" s="90"/>
      <c r="O196" s="90"/>
      <c r="P196" s="90"/>
      <c r="Q196" s="90"/>
      <c r="R196" s="90"/>
      <c r="S196" s="90"/>
      <c r="T196" s="90"/>
      <c r="U196" s="90"/>
      <c r="V196" s="90"/>
      <c r="W196" s="90"/>
      <c r="X196" s="102"/>
      <c r="Y196" s="101"/>
      <c r="Z196" s="105"/>
      <c r="AA196" s="100"/>
      <c r="AB196" s="101"/>
      <c r="AC196" s="100"/>
      <c r="AD196" s="101"/>
    </row>
    <row r="197" spans="1:30" s="3" customFormat="1" ht="12" customHeight="1" hidden="1">
      <c r="A197" s="94" t="str">
        <f>IF(AND(Input!C$59&gt;0,Input!C64&gt;0,Input!D64="Festival"),UPPER(Input!C$59),"Hide")</f>
        <v>Hide</v>
      </c>
      <c r="B197" s="87">
        <f>IF(Input!C$64&gt;0,UPPER(Input!C$64),"")</f>
      </c>
      <c r="C197" s="99">
        <f>IF(C195&gt;=160,"I",IF(C195&gt;=120,"II",IF(C195&gt;=80,"III",IF(C195=0,"","IV"))))</f>
      </c>
      <c r="D197" s="99"/>
      <c r="E197" s="99">
        <f>IF(E195&gt;=160,"I",IF(E195&gt;=120,"II",IF(E195&gt;=80,"III",IF(E195=0,"","IV"))))</f>
      </c>
      <c r="F197" s="99"/>
      <c r="G197" s="99">
        <f>IF(G195&gt;=160,"I",IF(G195&gt;=120,"II",IF(G195&gt;=80,"III",IF(G195=0,"","IV"))))</f>
      </c>
      <c r="H197" s="99"/>
      <c r="I197" s="99">
        <f>IF(I195&gt;=160,"I",IF(I195&gt;=120,"II",IF(I195&gt;=80,"III",IF(I195=0,"","IV"))))</f>
      </c>
      <c r="J197" s="99"/>
      <c r="K197" s="99">
        <f>IF(K195&gt;=160,"I",IF(K195&gt;=120,"II",IF(K195&gt;=80,"III",IF(K195=0,"","IV"))))</f>
      </c>
      <c r="L197" s="99"/>
      <c r="M197" s="99">
        <f>IF(M195&gt;=160,"I",IF(M195&gt;=120,"II",IF(M195&gt;=80,"III",IF(M195=0,"","IV"))))</f>
      </c>
      <c r="N197" s="99"/>
      <c r="O197" s="97">
        <f>IF(O195&gt;0,"Penalty Applied","")</f>
      </c>
      <c r="P197" s="88" t="s">
        <v>55</v>
      </c>
      <c r="Q197" s="88"/>
      <c r="R197" s="88"/>
      <c r="S197" s="88"/>
      <c r="T197" s="88"/>
      <c r="U197" s="88"/>
      <c r="V197" s="88"/>
      <c r="W197" s="88"/>
      <c r="X197" s="89">
        <f>IF(P195&gt;=80,"I",IF(P195&gt;=60,"II",IF(P195&gt;=40,"III",IF(P195=0,"","IV"))))</f>
      </c>
      <c r="Y197" s="88" t="s">
        <v>55</v>
      </c>
      <c r="Z197" s="97">
        <f>IF(B197&gt;0,B197,"")</f>
      </c>
      <c r="AA197" s="91" t="s">
        <v>55</v>
      </c>
      <c r="AB197" s="88" t="s">
        <v>55</v>
      </c>
      <c r="AC197" s="91" t="s">
        <v>55</v>
      </c>
      <c r="AD197" s="88" t="s">
        <v>55</v>
      </c>
    </row>
    <row r="198" spans="1:30" s="3" customFormat="1" ht="12" customHeight="1" hidden="1">
      <c r="A198" s="95"/>
      <c r="B198" s="87"/>
      <c r="C198" s="99"/>
      <c r="D198" s="99"/>
      <c r="E198" s="99"/>
      <c r="F198" s="99"/>
      <c r="G198" s="99"/>
      <c r="H198" s="99"/>
      <c r="I198" s="99"/>
      <c r="J198" s="99"/>
      <c r="K198" s="99"/>
      <c r="L198" s="99"/>
      <c r="M198" s="99"/>
      <c r="N198" s="99"/>
      <c r="O198" s="97"/>
      <c r="P198" s="88"/>
      <c r="Q198" s="88"/>
      <c r="R198" s="88"/>
      <c r="S198" s="88"/>
      <c r="T198" s="88"/>
      <c r="U198" s="88"/>
      <c r="V198" s="88"/>
      <c r="W198" s="88"/>
      <c r="X198" s="89"/>
      <c r="Y198" s="88"/>
      <c r="Z198" s="97"/>
      <c r="AA198" s="91"/>
      <c r="AB198" s="88"/>
      <c r="AC198" s="91"/>
      <c r="AD198" s="88"/>
    </row>
    <row r="199" spans="1:30" s="3" customFormat="1" ht="12" customHeight="1" hidden="1">
      <c r="A199" s="96" t="str">
        <f>IF(AND(Input!C$59&gt;0,Input!C64&gt;0,Input!D64="Comments Only"),UPPER(Input!C$59),"Hide")</f>
        <v>Hide</v>
      </c>
      <c r="B199" s="87">
        <f>IF(Input!C$64&gt;0,UPPER(Input!C$64),"")</f>
      </c>
      <c r="C199" s="98" t="s">
        <v>54</v>
      </c>
      <c r="D199" s="98"/>
      <c r="E199" s="98" t="s">
        <v>54</v>
      </c>
      <c r="F199" s="98"/>
      <c r="G199" s="98" t="s">
        <v>54</v>
      </c>
      <c r="H199" s="98"/>
      <c r="I199" s="98" t="s">
        <v>54</v>
      </c>
      <c r="J199" s="98"/>
      <c r="K199" s="98" t="s">
        <v>54</v>
      </c>
      <c r="L199" s="98"/>
      <c r="M199" s="98" t="s">
        <v>54</v>
      </c>
      <c r="N199" s="98"/>
      <c r="O199" s="88" t="s">
        <v>55</v>
      </c>
      <c r="P199" s="88" t="s">
        <v>55</v>
      </c>
      <c r="Q199" s="88"/>
      <c r="R199" s="88"/>
      <c r="S199" s="88"/>
      <c r="T199" s="88"/>
      <c r="U199" s="88"/>
      <c r="V199" s="88"/>
      <c r="W199" s="88"/>
      <c r="X199" s="89" t="s">
        <v>55</v>
      </c>
      <c r="Y199" s="88" t="s">
        <v>55</v>
      </c>
      <c r="Z199" s="97">
        <f>IF(B199&gt;0,B199,"")</f>
      </c>
      <c r="AA199" s="91" t="s">
        <v>56</v>
      </c>
      <c r="AB199" s="88" t="s">
        <v>55</v>
      </c>
      <c r="AC199" s="91" t="s">
        <v>56</v>
      </c>
      <c r="AD199" s="88" t="s">
        <v>55</v>
      </c>
    </row>
    <row r="200" spans="1:30" s="3" customFormat="1" ht="12" customHeight="1" hidden="1">
      <c r="A200" s="96"/>
      <c r="B200" s="87"/>
      <c r="C200" s="98"/>
      <c r="D200" s="98"/>
      <c r="E200" s="98"/>
      <c r="F200" s="98"/>
      <c r="G200" s="98"/>
      <c r="H200" s="98"/>
      <c r="I200" s="98"/>
      <c r="J200" s="98"/>
      <c r="K200" s="98"/>
      <c r="L200" s="98"/>
      <c r="M200" s="98"/>
      <c r="N200" s="98"/>
      <c r="O200" s="88"/>
      <c r="P200" s="88"/>
      <c r="Q200" s="88"/>
      <c r="R200" s="88"/>
      <c r="S200" s="88"/>
      <c r="T200" s="88"/>
      <c r="U200" s="88"/>
      <c r="V200" s="88"/>
      <c r="W200" s="88"/>
      <c r="X200" s="89"/>
      <c r="Y200" s="88"/>
      <c r="Z200" s="97"/>
      <c r="AA200" s="91"/>
      <c r="AB200" s="88"/>
      <c r="AC200" s="91"/>
      <c r="AD200" s="88"/>
    </row>
    <row r="201" spans="1:30" s="3" customFormat="1" ht="12" customHeight="1" hidden="1">
      <c r="A201" s="96" t="str">
        <f>IF(AND(Input!C$59&gt;0,Input!C65&gt;0,Input!D65="Competitive"),UPPER(Input!C$59),"Hide")</f>
        <v>Hide</v>
      </c>
      <c r="B201" s="87">
        <f>IF(Input!C$65&gt;0,UPPER(Input!C$65),"")</f>
      </c>
      <c r="C201" s="107"/>
      <c r="D201" s="107"/>
      <c r="E201" s="107"/>
      <c r="F201" s="107"/>
      <c r="G201" s="107"/>
      <c r="H201" s="107"/>
      <c r="I201" s="107"/>
      <c r="J201" s="107"/>
      <c r="K201" s="107"/>
      <c r="L201" s="107"/>
      <c r="M201" s="107"/>
      <c r="N201" s="107"/>
      <c r="O201" s="107"/>
      <c r="P201" s="88">
        <f>(C201+E201+G201+M201)*0.1+(I201+K201)*0.05-O201</f>
        <v>0</v>
      </c>
      <c r="Q201" s="88">
        <f>SUM(INT(C201*100000),INT(E201*100000),INT(G201*100000),INT(I201*50000),INT(K201*50000),INT(M201*100000),-(O201*1000000))</f>
        <v>0</v>
      </c>
      <c r="R201" s="88">
        <f>IF(Q201&gt;0,(RANK(Q201,(Q$169,Q$177,Q$185,Q$193,Q$201,Q$209,Q$217,Q$225,Q$233,Q$241))),"")</f>
      </c>
      <c r="S201" s="88">
        <f>C201+E201</f>
        <v>0</v>
      </c>
      <c r="T201" s="88">
        <f>IF(S201&gt;0,(RANK(S201,(S$169,S$177,S$185,S$193,S$201,S$209,S$217,S$225,S$233,S$241))),"")</f>
      </c>
      <c r="U201" s="88">
        <f>I201+K201</f>
        <v>0</v>
      </c>
      <c r="V201" s="88">
        <f>IF(U201&gt;0,(RANK(U201,(U$169,U$177,U$185,U$193,U$201,U$209,U$217,U$225,U$233,U$241))),"")</f>
      </c>
      <c r="W201" s="106">
        <f>IF((AND(Q201&gt;0,S201&gt;0,U201&gt;0)),1000000-(R201*10000+T201*100+V201),0)</f>
        <v>0</v>
      </c>
      <c r="X201" s="89">
        <f>IF(P201&gt;=80,"I",IF(P201&gt;=60,"II",IF(P201&gt;=40,"III",IF(P201=0,"","IV"))))</f>
      </c>
      <c r="Y201" s="88">
        <f>IF(W201&gt;0,(RANK(W201,(W$169,W$177,W$185,W$193,W$201,W$209,W$217,W$225,W$233,W$241))),"")</f>
      </c>
      <c r="Z201" s="97">
        <f>IF(B201&gt;0,B201,"")</f>
      </c>
      <c r="AA201" s="103"/>
      <c r="AB201" s="88">
        <f>IF(AA201&gt;0,(RANK(AA201,(AA$169,AA$177,AA$185,AA$193,AA$201,AA$209,AA$217,AA$225,AA$233,AA$241))),"")</f>
      </c>
      <c r="AC201" s="103"/>
      <c r="AD201" s="88">
        <f>IF(AC201&gt;0,(RANK(AC201,(AC$169,AC$177,AC$185,AC$193,AC$201,AC$209,AC$217,AC$225,AC$233,AC$241))),"")</f>
      </c>
    </row>
    <row r="202" spans="1:30" s="3" customFormat="1" ht="12" customHeight="1" hidden="1">
      <c r="A202" s="96"/>
      <c r="B202" s="87"/>
      <c r="C202" s="27">
        <f>IF(C201&gt;0,C201*0.1,"")</f>
      </c>
      <c r="D202" s="26">
        <f>IF(C201&gt;0,(RANK(C201,(C$169,C$177,C$185,C$193,C$201,C$209,C$217,C$225,C$233,C$241))),"")</f>
      </c>
      <c r="E202" s="27">
        <f>IF(E201&gt;0,E201*0.1,"")</f>
      </c>
      <c r="F202" s="26">
        <f>IF(E201&gt;0,(RANK(E201,(E$169,E$177,E$185,E$193,E$201,E$209,E$217,E$225,E$233,E$241))),"")</f>
      </c>
      <c r="G202" s="27">
        <f>IF(G201&gt;0,G201*0.1,"")</f>
      </c>
      <c r="H202" s="26">
        <f>IF(G201&gt;0,(RANK(G201,(G$169,G$177,G$185,G$193,G$201,G$209,G$217,G$225,G$233,G$241))),"")</f>
      </c>
      <c r="I202" s="27">
        <f>IF(I201&gt;0,I201*0.05,"")</f>
      </c>
      <c r="J202" s="26">
        <f>IF(I201&gt;0,(RANK(I201,(I$169,I$177,I$185,I$193,I$201,I$209,I$217,I$225,I$233,I$241))),"")</f>
      </c>
      <c r="K202" s="27">
        <f>IF(K201&gt;0,K201*0.05,"")</f>
      </c>
      <c r="L202" s="26">
        <f>IF(K201&gt;0,(RANK(K201,(K$169,K$177,K$185,K$193,K$201,K$209,K$217,K$225,K$233,K$241))),"")</f>
      </c>
      <c r="M202" s="27">
        <f>IF(M201&gt;0,M201*0.1,"")</f>
      </c>
      <c r="N202" s="26">
        <f>IF(M201&gt;0,(RANK(M201,(M$169,M$177,M$185,M$193,M$201,M$209,M$217,M$225,M$233,M$241))),"")</f>
      </c>
      <c r="O202" s="107"/>
      <c r="P202" s="88"/>
      <c r="Q202" s="88"/>
      <c r="R202" s="88"/>
      <c r="S202" s="88"/>
      <c r="T202" s="88"/>
      <c r="U202" s="88"/>
      <c r="V202" s="88"/>
      <c r="W202" s="106"/>
      <c r="X202" s="89"/>
      <c r="Y202" s="88"/>
      <c r="Z202" s="97"/>
      <c r="AA202" s="103"/>
      <c r="AB202" s="88"/>
      <c r="AC202" s="103"/>
      <c r="AD202" s="88"/>
    </row>
    <row r="203" spans="1:30" s="3" customFormat="1" ht="12" customHeight="1" hidden="1">
      <c r="A203" s="92" t="str">
        <f>IF(AND(Input!C$59&gt;0,Input!C65&gt;0,Input!D65="Festival"),UPPER(Input!C$59),"Hide")</f>
        <v>Hide</v>
      </c>
      <c r="B203" s="86">
        <f>IF(Input!C$65&gt;0,(UPPER(Input!C$65)&amp;" (Scores)"),"")</f>
      </c>
      <c r="C203" s="104"/>
      <c r="D203" s="104"/>
      <c r="E203" s="104"/>
      <c r="F203" s="104"/>
      <c r="G203" s="104"/>
      <c r="H203" s="104"/>
      <c r="I203" s="104"/>
      <c r="J203" s="104"/>
      <c r="K203" s="104"/>
      <c r="L203" s="104"/>
      <c r="M203" s="104"/>
      <c r="N203" s="104"/>
      <c r="O203" s="48"/>
      <c r="P203" s="49">
        <f>(C203+E203+G203+M203)*0.1+(I203+K203)*0.05-O203</f>
        <v>0</v>
      </c>
      <c r="Q203" s="90"/>
      <c r="R203" s="90"/>
      <c r="S203" s="90"/>
      <c r="T203" s="90"/>
      <c r="U203" s="90"/>
      <c r="V203" s="90"/>
      <c r="W203" s="90"/>
      <c r="X203" s="102"/>
      <c r="Y203" s="101"/>
      <c r="Z203" s="105">
        <f>IF(B203&gt;0,B203,"")</f>
      </c>
      <c r="AA203" s="100"/>
      <c r="AB203" s="101"/>
      <c r="AC203" s="100"/>
      <c r="AD203" s="101"/>
    </row>
    <row r="204" spans="1:30" s="3" customFormat="1" ht="12" customHeight="1" hidden="1">
      <c r="A204" s="93"/>
      <c r="B204" s="86"/>
      <c r="C204" s="90" t="s">
        <v>57</v>
      </c>
      <c r="D204" s="90"/>
      <c r="E204" s="90"/>
      <c r="F204" s="90"/>
      <c r="G204" s="90"/>
      <c r="H204" s="90"/>
      <c r="I204" s="90"/>
      <c r="J204" s="90"/>
      <c r="K204" s="90"/>
      <c r="L204" s="90"/>
      <c r="M204" s="90"/>
      <c r="N204" s="90"/>
      <c r="O204" s="90"/>
      <c r="P204" s="90"/>
      <c r="Q204" s="90"/>
      <c r="R204" s="90"/>
      <c r="S204" s="90"/>
      <c r="T204" s="90"/>
      <c r="U204" s="90"/>
      <c r="V204" s="90"/>
      <c r="W204" s="90"/>
      <c r="X204" s="102"/>
      <c r="Y204" s="101"/>
      <c r="Z204" s="105"/>
      <c r="AA204" s="100"/>
      <c r="AB204" s="101"/>
      <c r="AC204" s="100"/>
      <c r="AD204" s="101"/>
    </row>
    <row r="205" spans="1:30" s="3" customFormat="1" ht="12" customHeight="1" hidden="1">
      <c r="A205" s="94" t="str">
        <f>IF(AND(Input!C$59&gt;0,Input!C65&gt;0,Input!D65="Festival"),UPPER(Input!C$59),"Hide")</f>
        <v>Hide</v>
      </c>
      <c r="B205" s="87">
        <f>IF(Input!C$65&gt;0,UPPER(Input!C$65),"")</f>
      </c>
      <c r="C205" s="99">
        <f>IF(C203&gt;=160,"I",IF(C203&gt;=120,"II",IF(C203&gt;=80,"III",IF(C203=0,"","IV"))))</f>
      </c>
      <c r="D205" s="99"/>
      <c r="E205" s="99">
        <f>IF(E203&gt;=160,"I",IF(E203&gt;=120,"II",IF(E203&gt;=80,"III",IF(E203=0,"","IV"))))</f>
      </c>
      <c r="F205" s="99"/>
      <c r="G205" s="99">
        <f>IF(G203&gt;=160,"I",IF(G203&gt;=120,"II",IF(G203&gt;=80,"III",IF(G203=0,"","IV"))))</f>
      </c>
      <c r="H205" s="99"/>
      <c r="I205" s="99">
        <f>IF(I203&gt;=160,"I",IF(I203&gt;=120,"II",IF(I203&gt;=80,"III",IF(I203=0,"","IV"))))</f>
      </c>
      <c r="J205" s="99"/>
      <c r="K205" s="99">
        <f>IF(K203&gt;=160,"I",IF(K203&gt;=120,"II",IF(K203&gt;=80,"III",IF(K203=0,"","IV"))))</f>
      </c>
      <c r="L205" s="99"/>
      <c r="M205" s="99">
        <f>IF(M203&gt;=160,"I",IF(M203&gt;=120,"II",IF(M203&gt;=80,"III",IF(M203=0,"","IV"))))</f>
      </c>
      <c r="N205" s="99"/>
      <c r="O205" s="97">
        <f>IF(O203&gt;0,"Penalty Applied","")</f>
      </c>
      <c r="P205" s="88" t="s">
        <v>55</v>
      </c>
      <c r="Q205" s="88"/>
      <c r="R205" s="88"/>
      <c r="S205" s="88"/>
      <c r="T205" s="88"/>
      <c r="U205" s="88"/>
      <c r="V205" s="88"/>
      <c r="W205" s="88"/>
      <c r="X205" s="89">
        <f>IF(P203&gt;=80,"I",IF(P203&gt;=60,"II",IF(P203&gt;=40,"III",IF(P203=0,"","IV"))))</f>
      </c>
      <c r="Y205" s="88" t="s">
        <v>55</v>
      </c>
      <c r="Z205" s="97">
        <f>IF(B205&gt;0,B205,"")</f>
      </c>
      <c r="AA205" s="91" t="s">
        <v>55</v>
      </c>
      <c r="AB205" s="88" t="s">
        <v>55</v>
      </c>
      <c r="AC205" s="91" t="s">
        <v>55</v>
      </c>
      <c r="AD205" s="88" t="s">
        <v>55</v>
      </c>
    </row>
    <row r="206" spans="1:30" s="3" customFormat="1" ht="12" customHeight="1" hidden="1">
      <c r="A206" s="95"/>
      <c r="B206" s="87"/>
      <c r="C206" s="99"/>
      <c r="D206" s="99"/>
      <c r="E206" s="99"/>
      <c r="F206" s="99"/>
      <c r="G206" s="99"/>
      <c r="H206" s="99"/>
      <c r="I206" s="99"/>
      <c r="J206" s="99"/>
      <c r="K206" s="99"/>
      <c r="L206" s="99"/>
      <c r="M206" s="99"/>
      <c r="N206" s="99"/>
      <c r="O206" s="97"/>
      <c r="P206" s="88"/>
      <c r="Q206" s="88"/>
      <c r="R206" s="88"/>
      <c r="S206" s="88"/>
      <c r="T206" s="88"/>
      <c r="U206" s="88"/>
      <c r="V206" s="88"/>
      <c r="W206" s="88"/>
      <c r="X206" s="89"/>
      <c r="Y206" s="88"/>
      <c r="Z206" s="97"/>
      <c r="AA206" s="91"/>
      <c r="AB206" s="88"/>
      <c r="AC206" s="91"/>
      <c r="AD206" s="88"/>
    </row>
    <row r="207" spans="1:30" s="3" customFormat="1" ht="12" customHeight="1" hidden="1">
      <c r="A207" s="96" t="str">
        <f>IF(AND(Input!C$59&gt;0,Input!C65&gt;0,Input!D65="Comments Only"),UPPER(Input!C$59),"Hide")</f>
        <v>Hide</v>
      </c>
      <c r="B207" s="87">
        <f>IF(Input!C$65&gt;0,UPPER(Input!C$65),"")</f>
      </c>
      <c r="C207" s="98" t="s">
        <v>54</v>
      </c>
      <c r="D207" s="98"/>
      <c r="E207" s="98" t="s">
        <v>54</v>
      </c>
      <c r="F207" s="98"/>
      <c r="G207" s="98" t="s">
        <v>54</v>
      </c>
      <c r="H207" s="98"/>
      <c r="I207" s="98" t="s">
        <v>54</v>
      </c>
      <c r="J207" s="98"/>
      <c r="K207" s="98" t="s">
        <v>54</v>
      </c>
      <c r="L207" s="98"/>
      <c r="M207" s="98" t="s">
        <v>54</v>
      </c>
      <c r="N207" s="98"/>
      <c r="O207" s="88" t="s">
        <v>55</v>
      </c>
      <c r="P207" s="88" t="s">
        <v>55</v>
      </c>
      <c r="Q207" s="88"/>
      <c r="R207" s="88"/>
      <c r="S207" s="88"/>
      <c r="T207" s="88"/>
      <c r="U207" s="88"/>
      <c r="V207" s="88"/>
      <c r="W207" s="88"/>
      <c r="X207" s="89" t="s">
        <v>55</v>
      </c>
      <c r="Y207" s="88" t="s">
        <v>55</v>
      </c>
      <c r="Z207" s="97">
        <f>IF(B207&gt;0,B207,"")</f>
      </c>
      <c r="AA207" s="91" t="s">
        <v>56</v>
      </c>
      <c r="AB207" s="88" t="s">
        <v>55</v>
      </c>
      <c r="AC207" s="91" t="s">
        <v>56</v>
      </c>
      <c r="AD207" s="88" t="s">
        <v>55</v>
      </c>
    </row>
    <row r="208" spans="1:30" s="3" customFormat="1" ht="12" customHeight="1" hidden="1">
      <c r="A208" s="96"/>
      <c r="B208" s="87"/>
      <c r="C208" s="98"/>
      <c r="D208" s="98"/>
      <c r="E208" s="98"/>
      <c r="F208" s="98"/>
      <c r="G208" s="98"/>
      <c r="H208" s="98"/>
      <c r="I208" s="98"/>
      <c r="J208" s="98"/>
      <c r="K208" s="98"/>
      <c r="L208" s="98"/>
      <c r="M208" s="98"/>
      <c r="N208" s="98"/>
      <c r="O208" s="88"/>
      <c r="P208" s="88"/>
      <c r="Q208" s="88"/>
      <c r="R208" s="88"/>
      <c r="S208" s="88"/>
      <c r="T208" s="88"/>
      <c r="U208" s="88"/>
      <c r="V208" s="88"/>
      <c r="W208" s="88"/>
      <c r="X208" s="89"/>
      <c r="Y208" s="88"/>
      <c r="Z208" s="97"/>
      <c r="AA208" s="91"/>
      <c r="AB208" s="88"/>
      <c r="AC208" s="91"/>
      <c r="AD208" s="88"/>
    </row>
    <row r="209" spans="1:30" s="3" customFormat="1" ht="12" customHeight="1" hidden="1">
      <c r="A209" s="96" t="str">
        <f>IF(AND(Input!C$59&gt;0,Input!C66&gt;0,Input!D66="Competitive"),UPPER(Input!C$59),"Hide")</f>
        <v>Hide</v>
      </c>
      <c r="B209" s="87">
        <f>IF(Input!C$66&gt;0,UPPER(Input!C$66),"")</f>
      </c>
      <c r="C209" s="107"/>
      <c r="D209" s="107"/>
      <c r="E209" s="107"/>
      <c r="F209" s="107"/>
      <c r="G209" s="107"/>
      <c r="H209" s="107"/>
      <c r="I209" s="107"/>
      <c r="J209" s="107"/>
      <c r="K209" s="107"/>
      <c r="L209" s="107"/>
      <c r="M209" s="107"/>
      <c r="N209" s="107"/>
      <c r="O209" s="107"/>
      <c r="P209" s="88">
        <f>(C209+E209+G209+M209)*0.1+(I209+K209)*0.05-O209</f>
        <v>0</v>
      </c>
      <c r="Q209" s="88">
        <f>SUM(INT(C209*100000),INT(E209*100000),INT(G209*100000),INT(I209*50000),INT(K209*50000),INT(M209*100000),-(O209*1000000))</f>
        <v>0</v>
      </c>
      <c r="R209" s="88">
        <f>IF(Q209&gt;0,(RANK(Q209,(Q$169,Q$177,Q$185,Q$193,Q$201,Q$209,Q$217,Q$225,Q$233,Q$241))),"")</f>
      </c>
      <c r="S209" s="88">
        <f>C209+E209</f>
        <v>0</v>
      </c>
      <c r="T209" s="88">
        <f>IF(S209&gt;0,(RANK(S209,(S$169,S$177,S$185,S$193,S$201,S$209,S$217,S$225,S$233,S$241))),"")</f>
      </c>
      <c r="U209" s="88">
        <f>I209+K209</f>
        <v>0</v>
      </c>
      <c r="V209" s="88">
        <f>IF(U209&gt;0,(RANK(U209,(U$169,U$177,U$185,U$193,U$201,U$209,U$217,U$225,U$233,U$241))),"")</f>
      </c>
      <c r="W209" s="106">
        <f>IF((AND(Q209&gt;0,S209&gt;0,U209&gt;0)),1000000-(R209*10000+T209*100+V209),0)</f>
        <v>0</v>
      </c>
      <c r="X209" s="89">
        <f>IF(P209&gt;=80,"I",IF(P209&gt;=60,"II",IF(P209&gt;=40,"III",IF(P209=0,"","IV"))))</f>
      </c>
      <c r="Y209" s="88">
        <f>IF(W209&gt;0,(RANK(W209,(W$169,W$177,W$185,W$193,W$201,W$209,W$217,W$225,W$233,W$241))),"")</f>
      </c>
      <c r="Z209" s="97">
        <f>IF(B209&gt;0,B209,"")</f>
      </c>
      <c r="AA209" s="103"/>
      <c r="AB209" s="88">
        <f>IF(AA209&gt;0,(RANK(AA209,(AA$169,AA$177,AA$185,AA$193,AA$201,AA$209,AA$217,AA$225,AA$233,AA$241))),"")</f>
      </c>
      <c r="AC209" s="103"/>
      <c r="AD209" s="88">
        <f>IF(AC209&gt;0,(RANK(AC209,(AC$169,AC$177,AC$185,AC$193,AC$201,AC$209,AC$217,AC$225,AC$233,AC$241))),"")</f>
      </c>
    </row>
    <row r="210" spans="1:30" ht="12" customHeight="1" hidden="1">
      <c r="A210" s="96"/>
      <c r="B210" s="87"/>
      <c r="C210" s="27">
        <f>IF(C209&gt;0,C209*0.1,"")</f>
      </c>
      <c r="D210" s="26">
        <f>IF(C209&gt;0,(RANK(C209,(C$169,C$177,C$185,C$193,C$201,C$209,C$217,C$225,C$233,C$241))),"")</f>
      </c>
      <c r="E210" s="27">
        <f>IF(E209&gt;0,E209*0.1,"")</f>
      </c>
      <c r="F210" s="26">
        <f>IF(E209&gt;0,(RANK(E209,(E$169,E$177,E$185,E$193,E$201,E$209,E$217,E$225,E$233,E$241))),"")</f>
      </c>
      <c r="G210" s="27">
        <f>IF(G209&gt;0,G209*0.1,"")</f>
      </c>
      <c r="H210" s="26">
        <f>IF(G209&gt;0,(RANK(G209,(G$169,G$177,G$185,G$193,G$201,G$209,G$217,G$225,G$233,G$241))),"")</f>
      </c>
      <c r="I210" s="27">
        <f>IF(I209&gt;0,I209*0.05,"")</f>
      </c>
      <c r="J210" s="26">
        <f>IF(I209&gt;0,(RANK(I209,(I$169,I$177,I$185,I$193,I$201,I$209,I$217,I$225,I$233,I$241))),"")</f>
      </c>
      <c r="K210" s="27">
        <f>IF(K209&gt;0,K209*0.05,"")</f>
      </c>
      <c r="L210" s="26">
        <f>IF(K209&gt;0,(RANK(K209,(K$169,K$177,K$185,K$193,K$201,K$209,K$217,K$225,K$233,K$241))),"")</f>
      </c>
      <c r="M210" s="27">
        <f>IF(M209&gt;0,M209*0.1,"")</f>
      </c>
      <c r="N210" s="26">
        <f>IF(M209&gt;0,(RANK(M209,(M$169,M$177,M$185,M$193,M$201,M$209,M$217,M$225,M$233,M$241))),"")</f>
      </c>
      <c r="O210" s="107"/>
      <c r="P210" s="88"/>
      <c r="Q210" s="88"/>
      <c r="R210" s="88"/>
      <c r="S210" s="88"/>
      <c r="T210" s="88"/>
      <c r="U210" s="88"/>
      <c r="V210" s="88"/>
      <c r="W210" s="106"/>
      <c r="X210" s="89"/>
      <c r="Y210" s="88"/>
      <c r="Z210" s="97"/>
      <c r="AA210" s="103"/>
      <c r="AB210" s="88"/>
      <c r="AC210" s="103"/>
      <c r="AD210" s="88"/>
    </row>
    <row r="211" spans="1:30" s="3" customFormat="1" ht="12" customHeight="1" hidden="1">
      <c r="A211" s="92" t="str">
        <f>IF(AND(Input!C$59&gt;0,Input!C66&gt;0,Input!D66="Festival"),UPPER(Input!C$59),"Hide")</f>
        <v>Hide</v>
      </c>
      <c r="B211" s="86">
        <f>IF(Input!C$66&gt;0,(UPPER(Input!C$66)&amp;" (Scores)"),"")</f>
      </c>
      <c r="C211" s="104"/>
      <c r="D211" s="104"/>
      <c r="E211" s="104"/>
      <c r="F211" s="104"/>
      <c r="G211" s="104"/>
      <c r="H211" s="104"/>
      <c r="I211" s="104"/>
      <c r="J211" s="104"/>
      <c r="K211" s="104"/>
      <c r="L211" s="104"/>
      <c r="M211" s="104"/>
      <c r="N211" s="104"/>
      <c r="O211" s="48"/>
      <c r="P211" s="49">
        <f>(C211+E211+G211+M211)*0.1+(I211+K211)*0.05-O211</f>
        <v>0</v>
      </c>
      <c r="Q211" s="90"/>
      <c r="R211" s="90"/>
      <c r="S211" s="90"/>
      <c r="T211" s="90"/>
      <c r="U211" s="90"/>
      <c r="V211" s="90"/>
      <c r="W211" s="90"/>
      <c r="X211" s="102"/>
      <c r="Y211" s="101"/>
      <c r="Z211" s="105">
        <f>IF(B211&gt;0,B211,"")</f>
      </c>
      <c r="AA211" s="100"/>
      <c r="AB211" s="101"/>
      <c r="AC211" s="100"/>
      <c r="AD211" s="101"/>
    </row>
    <row r="212" spans="1:30" s="3" customFormat="1" ht="12" customHeight="1" hidden="1">
      <c r="A212" s="93"/>
      <c r="B212" s="86"/>
      <c r="C212" s="90" t="s">
        <v>57</v>
      </c>
      <c r="D212" s="90"/>
      <c r="E212" s="90"/>
      <c r="F212" s="90"/>
      <c r="G212" s="90"/>
      <c r="H212" s="90"/>
      <c r="I212" s="90"/>
      <c r="J212" s="90"/>
      <c r="K212" s="90"/>
      <c r="L212" s="90"/>
      <c r="M212" s="90"/>
      <c r="N212" s="90"/>
      <c r="O212" s="90"/>
      <c r="P212" s="90"/>
      <c r="Q212" s="90"/>
      <c r="R212" s="90"/>
      <c r="S212" s="90"/>
      <c r="T212" s="90"/>
      <c r="U212" s="90"/>
      <c r="V212" s="90"/>
      <c r="W212" s="90"/>
      <c r="X212" s="102"/>
      <c r="Y212" s="101"/>
      <c r="Z212" s="105"/>
      <c r="AA212" s="100"/>
      <c r="AB212" s="101"/>
      <c r="AC212" s="100"/>
      <c r="AD212" s="101"/>
    </row>
    <row r="213" spans="1:30" s="3" customFormat="1" ht="12" customHeight="1" hidden="1">
      <c r="A213" s="94" t="str">
        <f>IF(AND(Input!C$59&gt;0,Input!C66&gt;0,Input!D66="Festival"),UPPER(Input!C$59),"Hide")</f>
        <v>Hide</v>
      </c>
      <c r="B213" s="87">
        <f>IF(Input!C$66&gt;0,UPPER(Input!C$66),"")</f>
      </c>
      <c r="C213" s="99">
        <f>IF(C211&gt;=160,"I",IF(C211&gt;=120,"II",IF(C211&gt;=80,"III",IF(C211=0,"","IV"))))</f>
      </c>
      <c r="D213" s="99"/>
      <c r="E213" s="99">
        <f>IF(E211&gt;=160,"I",IF(E211&gt;=120,"II",IF(E211&gt;=80,"III",IF(E211=0,"","IV"))))</f>
      </c>
      <c r="F213" s="99"/>
      <c r="G213" s="99">
        <f>IF(G211&gt;=160,"I",IF(G211&gt;=120,"II",IF(G211&gt;=80,"III",IF(G211=0,"","IV"))))</f>
      </c>
      <c r="H213" s="99"/>
      <c r="I213" s="99">
        <f>IF(I211&gt;=160,"I",IF(I211&gt;=120,"II",IF(I211&gt;=80,"III",IF(I211=0,"","IV"))))</f>
      </c>
      <c r="J213" s="99"/>
      <c r="K213" s="99">
        <f>IF(K211&gt;=160,"I",IF(K211&gt;=120,"II",IF(K211&gt;=80,"III",IF(K211=0,"","IV"))))</f>
      </c>
      <c r="L213" s="99"/>
      <c r="M213" s="99">
        <f>IF(M211&gt;=160,"I",IF(M211&gt;=120,"II",IF(M211&gt;=80,"III",IF(M211=0,"","IV"))))</f>
      </c>
      <c r="N213" s="99"/>
      <c r="O213" s="97">
        <f>IF(O211&gt;0,"Penalty Applied","")</f>
      </c>
      <c r="P213" s="88" t="s">
        <v>55</v>
      </c>
      <c r="Q213" s="88"/>
      <c r="R213" s="88"/>
      <c r="S213" s="88"/>
      <c r="T213" s="88"/>
      <c r="U213" s="88"/>
      <c r="V213" s="88"/>
      <c r="W213" s="88"/>
      <c r="X213" s="89">
        <f>IF(P211&gt;=80,"I",IF(P211&gt;=60,"II",IF(P211&gt;=40,"III",IF(P211=0,"","IV"))))</f>
      </c>
      <c r="Y213" s="88" t="s">
        <v>55</v>
      </c>
      <c r="Z213" s="97">
        <f>IF(B213&gt;0,B213,"")</f>
      </c>
      <c r="AA213" s="91" t="s">
        <v>55</v>
      </c>
      <c r="AB213" s="88" t="s">
        <v>55</v>
      </c>
      <c r="AC213" s="91" t="s">
        <v>55</v>
      </c>
      <c r="AD213" s="88" t="s">
        <v>55</v>
      </c>
    </row>
    <row r="214" spans="1:30" s="3" customFormat="1" ht="12" customHeight="1" hidden="1">
      <c r="A214" s="95"/>
      <c r="B214" s="87"/>
      <c r="C214" s="99"/>
      <c r="D214" s="99"/>
      <c r="E214" s="99"/>
      <c r="F214" s="99"/>
      <c r="G214" s="99"/>
      <c r="H214" s="99"/>
      <c r="I214" s="99"/>
      <c r="J214" s="99"/>
      <c r="K214" s="99"/>
      <c r="L214" s="99"/>
      <c r="M214" s="99"/>
      <c r="N214" s="99"/>
      <c r="O214" s="97"/>
      <c r="P214" s="88"/>
      <c r="Q214" s="88"/>
      <c r="R214" s="88"/>
      <c r="S214" s="88"/>
      <c r="T214" s="88"/>
      <c r="U214" s="88"/>
      <c r="V214" s="88"/>
      <c r="W214" s="88"/>
      <c r="X214" s="89"/>
      <c r="Y214" s="88"/>
      <c r="Z214" s="97"/>
      <c r="AA214" s="91"/>
      <c r="AB214" s="88"/>
      <c r="AC214" s="91"/>
      <c r="AD214" s="88"/>
    </row>
    <row r="215" spans="1:30" s="3" customFormat="1" ht="12" customHeight="1" hidden="1">
      <c r="A215" s="96" t="str">
        <f>IF(AND(Input!C$59&gt;0,Input!C66&gt;0,Input!D66="Comments Only"),UPPER(Input!C$59),"Hide")</f>
        <v>Hide</v>
      </c>
      <c r="B215" s="87">
        <f>IF(Input!C$66&gt;0,UPPER(Input!C$66),"")</f>
      </c>
      <c r="C215" s="98" t="s">
        <v>54</v>
      </c>
      <c r="D215" s="98"/>
      <c r="E215" s="98" t="s">
        <v>54</v>
      </c>
      <c r="F215" s="98"/>
      <c r="G215" s="98" t="s">
        <v>54</v>
      </c>
      <c r="H215" s="98"/>
      <c r="I215" s="98" t="s">
        <v>54</v>
      </c>
      <c r="J215" s="98"/>
      <c r="K215" s="98" t="s">
        <v>54</v>
      </c>
      <c r="L215" s="98"/>
      <c r="M215" s="98" t="s">
        <v>54</v>
      </c>
      <c r="N215" s="98"/>
      <c r="O215" s="88" t="s">
        <v>55</v>
      </c>
      <c r="P215" s="88" t="s">
        <v>55</v>
      </c>
      <c r="Q215" s="88"/>
      <c r="R215" s="88"/>
      <c r="S215" s="88"/>
      <c r="T215" s="88"/>
      <c r="U215" s="88"/>
      <c r="V215" s="88"/>
      <c r="W215" s="88"/>
      <c r="X215" s="89" t="s">
        <v>55</v>
      </c>
      <c r="Y215" s="88" t="s">
        <v>55</v>
      </c>
      <c r="Z215" s="97">
        <f>IF(B215&gt;0,B215,"")</f>
      </c>
      <c r="AA215" s="91" t="s">
        <v>56</v>
      </c>
      <c r="AB215" s="88" t="s">
        <v>55</v>
      </c>
      <c r="AC215" s="91" t="s">
        <v>56</v>
      </c>
      <c r="AD215" s="88" t="s">
        <v>55</v>
      </c>
    </row>
    <row r="216" spans="1:30" s="3" customFormat="1" ht="12" customHeight="1" hidden="1">
      <c r="A216" s="96"/>
      <c r="B216" s="87"/>
      <c r="C216" s="98"/>
      <c r="D216" s="98"/>
      <c r="E216" s="98"/>
      <c r="F216" s="98"/>
      <c r="G216" s="98"/>
      <c r="H216" s="98"/>
      <c r="I216" s="98"/>
      <c r="J216" s="98"/>
      <c r="K216" s="98"/>
      <c r="L216" s="98"/>
      <c r="M216" s="98"/>
      <c r="N216" s="98"/>
      <c r="O216" s="88"/>
      <c r="P216" s="88"/>
      <c r="Q216" s="88"/>
      <c r="R216" s="88"/>
      <c r="S216" s="88"/>
      <c r="T216" s="88"/>
      <c r="U216" s="88"/>
      <c r="V216" s="88"/>
      <c r="W216" s="88"/>
      <c r="X216" s="89"/>
      <c r="Y216" s="88"/>
      <c r="Z216" s="97"/>
      <c r="AA216" s="91"/>
      <c r="AB216" s="88"/>
      <c r="AC216" s="91"/>
      <c r="AD216" s="88"/>
    </row>
    <row r="217" spans="1:30" ht="12" customHeight="1" hidden="1">
      <c r="A217" s="96" t="str">
        <f>IF(AND(Input!C$59&gt;0,Input!C67&gt;0,Input!D67="Competitive"),UPPER(Input!C$59),"Hide")</f>
        <v>Hide</v>
      </c>
      <c r="B217" s="87">
        <f>IF(Input!C$67&gt;0,UPPER(Input!C$67),"")</f>
      </c>
      <c r="C217" s="107"/>
      <c r="D217" s="107"/>
      <c r="E217" s="107"/>
      <c r="F217" s="107"/>
      <c r="G217" s="107"/>
      <c r="H217" s="107"/>
      <c r="I217" s="107"/>
      <c r="J217" s="107"/>
      <c r="K217" s="107"/>
      <c r="L217" s="107"/>
      <c r="M217" s="107"/>
      <c r="N217" s="107"/>
      <c r="O217" s="107"/>
      <c r="P217" s="88">
        <f>(C217+E217+G217+M217)*0.1+(I217+K217)*0.05-O217</f>
        <v>0</v>
      </c>
      <c r="Q217" s="88">
        <f>SUM(INT(C217*100000),INT(E217*100000),INT(G217*100000),INT(I217*50000),INT(K217*50000),INT(M217*100000),-(O217*1000000))</f>
        <v>0</v>
      </c>
      <c r="R217" s="88">
        <f>IF(Q217&gt;0,(RANK(Q217,(Q$169,Q$177,Q$185,Q$193,Q$201,Q$209,Q$217,Q$225,Q$233,Q$241))),"")</f>
      </c>
      <c r="S217" s="88">
        <f>C217+E217</f>
        <v>0</v>
      </c>
      <c r="T217" s="88">
        <f>IF(S217&gt;0,(RANK(S217,(S$169,S$177,S$185,S$193,S$201,S$209,S$217,S$225,S$233,S$241))),"")</f>
      </c>
      <c r="U217" s="88">
        <f>I217+K217</f>
        <v>0</v>
      </c>
      <c r="V217" s="88">
        <f>IF(U217&gt;0,(RANK(U217,(U$169,U$177,U$185,U$193,U$201,U$209,U$217,U$225,U$233,U$241))),"")</f>
      </c>
      <c r="W217" s="106">
        <f>IF((AND(Q217&gt;0,S217&gt;0,U217&gt;0)),1000000-(R217*10000+T217*100+V217),0)</f>
        <v>0</v>
      </c>
      <c r="X217" s="89">
        <f>IF(P217&gt;=80,"I",IF(P217&gt;=60,"II",IF(P217&gt;=40,"III",IF(P217=0,"","IV"))))</f>
      </c>
      <c r="Y217" s="88">
        <f>IF(W217&gt;0,(RANK(W217,(W$169,W$177,W$185,W$193,W$201,W$209,W$217,W$225,W$233,W$241))),"")</f>
      </c>
      <c r="Z217" s="97">
        <f>IF(B217&gt;0,B217,"")</f>
      </c>
      <c r="AA217" s="103"/>
      <c r="AB217" s="88">
        <f>IF(AA217&gt;0,(RANK(AA217,(AA$169,AA$177,AA$185,AA$193,AA$201,AA$209,AA$217,AA$225,AA$233,AA$241))),"")</f>
      </c>
      <c r="AC217" s="103"/>
      <c r="AD217" s="88">
        <f>IF(AC217&gt;0,(RANK(AC217,(AC$169,AC$177,AC$185,AC$193,AC$201,AC$209,AC$217,AC$225,AC$233,AC$241))),"")</f>
      </c>
    </row>
    <row r="218" spans="1:30" ht="12" customHeight="1" hidden="1">
      <c r="A218" s="96"/>
      <c r="B218" s="87"/>
      <c r="C218" s="27">
        <f>IF(C217&gt;0,C217*0.1,"")</f>
      </c>
      <c r="D218" s="26">
        <f>IF(C217&gt;0,(RANK(C217,(C$169,C$177,C$185,C$193,C$201,C$209,C$217,C$225,C$233,C$241))),"")</f>
      </c>
      <c r="E218" s="27">
        <f>IF(E217&gt;0,E217*0.1,"")</f>
      </c>
      <c r="F218" s="26">
        <f>IF(E217&gt;0,(RANK(E217,(E$169,E$177,E$185,E$193,E$201,E$209,E$217,E$225,E$233,E$241))),"")</f>
      </c>
      <c r="G218" s="27">
        <f>IF(G217&gt;0,G217*0.1,"")</f>
      </c>
      <c r="H218" s="26">
        <f>IF(G217&gt;0,(RANK(G217,(G$169,G$177,G$185,G$193,G$201,G$209,G$217,G$225,G$233,G$241))),"")</f>
      </c>
      <c r="I218" s="27">
        <f>IF(I217&gt;0,I217*0.05,"")</f>
      </c>
      <c r="J218" s="26">
        <f>IF(I217&gt;0,(RANK(I217,(I$169,I$177,I$185,I$193,I$201,I$209,I$217,I$225,I$233,I$241))),"")</f>
      </c>
      <c r="K218" s="27">
        <f>IF(K217&gt;0,K217*0.05,"")</f>
      </c>
      <c r="L218" s="26">
        <f>IF(K217&gt;0,(RANK(K217,(K$169,K$177,K$185,K$193,K$201,K$209,K$217,K$225,K$233,K$241))),"")</f>
      </c>
      <c r="M218" s="27">
        <f>IF(M217&gt;0,M217*0.1,"")</f>
      </c>
      <c r="N218" s="26">
        <f>IF(M217&gt;0,(RANK(M217,(M$169,M$177,M$185,M$193,M$201,M$209,M$217,M$225,M$233,M$241))),"")</f>
      </c>
      <c r="O218" s="107"/>
      <c r="P218" s="88"/>
      <c r="Q218" s="88"/>
      <c r="R218" s="88"/>
      <c r="S218" s="88"/>
      <c r="T218" s="88"/>
      <c r="U218" s="88"/>
      <c r="V218" s="88"/>
      <c r="W218" s="106"/>
      <c r="X218" s="89"/>
      <c r="Y218" s="88"/>
      <c r="Z218" s="97"/>
      <c r="AA218" s="103"/>
      <c r="AB218" s="88"/>
      <c r="AC218" s="103"/>
      <c r="AD218" s="88"/>
    </row>
    <row r="219" spans="1:30" s="3" customFormat="1" ht="12" customHeight="1" hidden="1">
      <c r="A219" s="92" t="str">
        <f>IF(AND(Input!C$59&gt;0,Input!C67&gt;0,Input!D67="Festival"),UPPER(Input!C$59),"Hide")</f>
        <v>Hide</v>
      </c>
      <c r="B219" s="86">
        <f>IF(Input!C$67&gt;0,(UPPER(Input!C$67)&amp;" (Scores)"),"")</f>
      </c>
      <c r="C219" s="104"/>
      <c r="D219" s="104"/>
      <c r="E219" s="104"/>
      <c r="F219" s="104"/>
      <c r="G219" s="104"/>
      <c r="H219" s="104"/>
      <c r="I219" s="104"/>
      <c r="J219" s="104"/>
      <c r="K219" s="104"/>
      <c r="L219" s="104"/>
      <c r="M219" s="104"/>
      <c r="N219" s="104"/>
      <c r="O219" s="48"/>
      <c r="P219" s="49">
        <f>(C219+E219+G219+M219)*0.1+(I219+K219)*0.05-O219</f>
        <v>0</v>
      </c>
      <c r="Q219" s="90"/>
      <c r="R219" s="90"/>
      <c r="S219" s="90"/>
      <c r="T219" s="90"/>
      <c r="U219" s="90"/>
      <c r="V219" s="90"/>
      <c r="W219" s="90"/>
      <c r="X219" s="102"/>
      <c r="Y219" s="101"/>
      <c r="Z219" s="105">
        <f>IF(B219&gt;0,B219,"")</f>
      </c>
      <c r="AA219" s="100"/>
      <c r="AB219" s="101"/>
      <c r="AC219" s="100"/>
      <c r="AD219" s="101"/>
    </row>
    <row r="220" spans="1:30" s="3" customFormat="1" ht="12" customHeight="1" hidden="1">
      <c r="A220" s="93"/>
      <c r="B220" s="86"/>
      <c r="C220" s="90" t="s">
        <v>57</v>
      </c>
      <c r="D220" s="90"/>
      <c r="E220" s="90"/>
      <c r="F220" s="90"/>
      <c r="G220" s="90"/>
      <c r="H220" s="90"/>
      <c r="I220" s="90"/>
      <c r="J220" s="90"/>
      <c r="K220" s="90"/>
      <c r="L220" s="90"/>
      <c r="M220" s="90"/>
      <c r="N220" s="90"/>
      <c r="O220" s="90"/>
      <c r="P220" s="90"/>
      <c r="Q220" s="90"/>
      <c r="R220" s="90"/>
      <c r="S220" s="90"/>
      <c r="T220" s="90"/>
      <c r="U220" s="90"/>
      <c r="V220" s="90"/>
      <c r="W220" s="90"/>
      <c r="X220" s="102"/>
      <c r="Y220" s="101"/>
      <c r="Z220" s="105"/>
      <c r="AA220" s="100"/>
      <c r="AB220" s="101"/>
      <c r="AC220" s="100"/>
      <c r="AD220" s="101"/>
    </row>
    <row r="221" spans="1:30" s="3" customFormat="1" ht="12" customHeight="1" hidden="1">
      <c r="A221" s="94" t="str">
        <f>IF(AND(Input!C$59&gt;0,Input!C67&gt;0,Input!D67="Festival"),UPPER(Input!C$59),"Hide")</f>
        <v>Hide</v>
      </c>
      <c r="B221" s="87">
        <f>IF(Input!C$67&gt;0,UPPER(Input!C$67),"")</f>
      </c>
      <c r="C221" s="99">
        <f>IF(C219&gt;=160,"I",IF(C219&gt;=120,"II",IF(C219&gt;=80,"III",IF(C219=0,"","IV"))))</f>
      </c>
      <c r="D221" s="99"/>
      <c r="E221" s="99">
        <f>IF(E219&gt;=160,"I",IF(E219&gt;=120,"II",IF(E219&gt;=80,"III",IF(E219=0,"","IV"))))</f>
      </c>
      <c r="F221" s="99"/>
      <c r="G221" s="99">
        <f>IF(G219&gt;=160,"I",IF(G219&gt;=120,"II",IF(G219&gt;=80,"III",IF(G219=0,"","IV"))))</f>
      </c>
      <c r="H221" s="99"/>
      <c r="I221" s="99">
        <f>IF(I219&gt;=160,"I",IF(I219&gt;=120,"II",IF(I219&gt;=80,"III",IF(I219=0,"","IV"))))</f>
      </c>
      <c r="J221" s="99"/>
      <c r="K221" s="99">
        <f>IF(K219&gt;=160,"I",IF(K219&gt;=120,"II",IF(K219&gt;=80,"III",IF(K219=0,"","IV"))))</f>
      </c>
      <c r="L221" s="99"/>
      <c r="M221" s="99">
        <f>IF(M219&gt;=160,"I",IF(M219&gt;=120,"II",IF(M219&gt;=80,"III",IF(M219=0,"","IV"))))</f>
      </c>
      <c r="N221" s="99"/>
      <c r="O221" s="97">
        <f>IF(O219&gt;0,"Penalty Applied","")</f>
      </c>
      <c r="P221" s="88" t="s">
        <v>55</v>
      </c>
      <c r="Q221" s="88"/>
      <c r="R221" s="88"/>
      <c r="S221" s="88"/>
      <c r="T221" s="88"/>
      <c r="U221" s="88"/>
      <c r="V221" s="88"/>
      <c r="W221" s="88"/>
      <c r="X221" s="89">
        <f>IF(P219&gt;=80,"I",IF(P219&gt;=60,"II",IF(P219&gt;=40,"III",IF(P219=0,"","IV"))))</f>
      </c>
      <c r="Y221" s="88" t="s">
        <v>55</v>
      </c>
      <c r="Z221" s="97">
        <f>IF(B221&gt;0,B221,"")</f>
      </c>
      <c r="AA221" s="91" t="s">
        <v>55</v>
      </c>
      <c r="AB221" s="88" t="s">
        <v>55</v>
      </c>
      <c r="AC221" s="91" t="s">
        <v>55</v>
      </c>
      <c r="AD221" s="88" t="s">
        <v>55</v>
      </c>
    </row>
    <row r="222" spans="1:30" s="3" customFormat="1" ht="12" customHeight="1" hidden="1">
      <c r="A222" s="95"/>
      <c r="B222" s="87"/>
      <c r="C222" s="99"/>
      <c r="D222" s="99"/>
      <c r="E222" s="99"/>
      <c r="F222" s="99"/>
      <c r="G222" s="99"/>
      <c r="H222" s="99"/>
      <c r="I222" s="99"/>
      <c r="J222" s="99"/>
      <c r="K222" s="99"/>
      <c r="L222" s="99"/>
      <c r="M222" s="99"/>
      <c r="N222" s="99"/>
      <c r="O222" s="97"/>
      <c r="P222" s="88"/>
      <c r="Q222" s="88"/>
      <c r="R222" s="88"/>
      <c r="S222" s="88"/>
      <c r="T222" s="88"/>
      <c r="U222" s="88"/>
      <c r="V222" s="88"/>
      <c r="W222" s="88"/>
      <c r="X222" s="89"/>
      <c r="Y222" s="88"/>
      <c r="Z222" s="97"/>
      <c r="AA222" s="91"/>
      <c r="AB222" s="88"/>
      <c r="AC222" s="91"/>
      <c r="AD222" s="88"/>
    </row>
    <row r="223" spans="1:30" s="3" customFormat="1" ht="12" customHeight="1" hidden="1">
      <c r="A223" s="96" t="str">
        <f>IF(AND(Input!C$59&gt;0,Input!C67&gt;0,Input!D67="Comments Only"),UPPER(Input!C$59),"Hide")</f>
        <v>Hide</v>
      </c>
      <c r="B223" s="87">
        <f>IF(Input!C$67&gt;0,UPPER(Input!C$67),"")</f>
      </c>
      <c r="C223" s="98" t="s">
        <v>54</v>
      </c>
      <c r="D223" s="98"/>
      <c r="E223" s="98" t="s">
        <v>54</v>
      </c>
      <c r="F223" s="98"/>
      <c r="G223" s="98" t="s">
        <v>54</v>
      </c>
      <c r="H223" s="98"/>
      <c r="I223" s="98" t="s">
        <v>54</v>
      </c>
      <c r="J223" s="98"/>
      <c r="K223" s="98" t="s">
        <v>54</v>
      </c>
      <c r="L223" s="98"/>
      <c r="M223" s="98" t="s">
        <v>54</v>
      </c>
      <c r="N223" s="98"/>
      <c r="O223" s="88" t="s">
        <v>55</v>
      </c>
      <c r="P223" s="88" t="s">
        <v>55</v>
      </c>
      <c r="Q223" s="88"/>
      <c r="R223" s="88"/>
      <c r="S223" s="88"/>
      <c r="T223" s="88"/>
      <c r="U223" s="88"/>
      <c r="V223" s="88"/>
      <c r="W223" s="88"/>
      <c r="X223" s="89" t="s">
        <v>55</v>
      </c>
      <c r="Y223" s="88" t="s">
        <v>55</v>
      </c>
      <c r="Z223" s="97">
        <f>IF(B223&gt;0,B223,"")</f>
      </c>
      <c r="AA223" s="91" t="s">
        <v>56</v>
      </c>
      <c r="AB223" s="88" t="s">
        <v>55</v>
      </c>
      <c r="AC223" s="91" t="s">
        <v>56</v>
      </c>
      <c r="AD223" s="88" t="s">
        <v>55</v>
      </c>
    </row>
    <row r="224" spans="1:30" s="3" customFormat="1" ht="12" customHeight="1" hidden="1">
      <c r="A224" s="96"/>
      <c r="B224" s="87"/>
      <c r="C224" s="98"/>
      <c r="D224" s="98"/>
      <c r="E224" s="98"/>
      <c r="F224" s="98"/>
      <c r="G224" s="98"/>
      <c r="H224" s="98"/>
      <c r="I224" s="98"/>
      <c r="J224" s="98"/>
      <c r="K224" s="98"/>
      <c r="L224" s="98"/>
      <c r="M224" s="98"/>
      <c r="N224" s="98"/>
      <c r="O224" s="88"/>
      <c r="P224" s="88"/>
      <c r="Q224" s="88"/>
      <c r="R224" s="88"/>
      <c r="S224" s="88"/>
      <c r="T224" s="88"/>
      <c r="U224" s="88"/>
      <c r="V224" s="88"/>
      <c r="W224" s="88"/>
      <c r="X224" s="89"/>
      <c r="Y224" s="88"/>
      <c r="Z224" s="97"/>
      <c r="AA224" s="91"/>
      <c r="AB224" s="88"/>
      <c r="AC224" s="91"/>
      <c r="AD224" s="88"/>
    </row>
    <row r="225" spans="1:30" ht="12" customHeight="1" hidden="1">
      <c r="A225" s="96" t="str">
        <f>IF(AND(Input!C$59&gt;0,Input!C68&gt;0,Input!D68="Competitive"),UPPER(Input!C$59),"Hide")</f>
        <v>Hide</v>
      </c>
      <c r="B225" s="87">
        <f>IF(Input!C$68&gt;0,UPPER(Input!C$68),"")</f>
      </c>
      <c r="C225" s="107"/>
      <c r="D225" s="107"/>
      <c r="E225" s="107"/>
      <c r="F225" s="107"/>
      <c r="G225" s="107"/>
      <c r="H225" s="107"/>
      <c r="I225" s="107"/>
      <c r="J225" s="107"/>
      <c r="K225" s="107"/>
      <c r="L225" s="107"/>
      <c r="M225" s="107"/>
      <c r="N225" s="107"/>
      <c r="O225" s="107"/>
      <c r="P225" s="88">
        <f>(C225+E225+G225+M225)*0.1+(I225+K225)*0.05-O225</f>
        <v>0</v>
      </c>
      <c r="Q225" s="88">
        <f>SUM(INT(C225*100000),INT(E225*100000),INT(G225*100000),INT(I225*50000),INT(K225*50000),INT(M225*100000),-(O225*1000000))</f>
        <v>0</v>
      </c>
      <c r="R225" s="88">
        <f>IF(Q225&gt;0,(RANK(Q225,(Q$169,Q$177,Q$185,Q$193,Q$201,Q$209,Q$217,Q$225,Q$233,Q$241))),"")</f>
      </c>
      <c r="S225" s="88">
        <f>C225+E225</f>
        <v>0</v>
      </c>
      <c r="T225" s="88">
        <f>IF(S225&gt;0,(RANK(S225,(S$169,S$177,S$185,S$193,S$201,S$209,S$217,S$225,S$233,S$241))),"")</f>
      </c>
      <c r="U225" s="88">
        <f>I225+K225</f>
        <v>0</v>
      </c>
      <c r="V225" s="88">
        <f>IF(U225&gt;0,(RANK(U225,(U$169,U$177,U$185,U$193,U$201,U$209,U$217,U$225,U$233,U$241))),"")</f>
      </c>
      <c r="W225" s="106">
        <f>IF((AND(Q225&gt;0,S225&gt;0,U225&gt;0)),1000000-(R225*10000+T225*100+V225),0)</f>
        <v>0</v>
      </c>
      <c r="X225" s="89">
        <f>IF(P225&gt;=80,"I",IF(P225&gt;=60,"II",IF(P225&gt;=40,"III",IF(P225=0,"","IV"))))</f>
      </c>
      <c r="Y225" s="88">
        <f>IF(W225&gt;0,(RANK(W225,(W$169,W$177,W$185,W$193,W$201,W$209,W$217,W$225,W$233,W$241))),"")</f>
      </c>
      <c r="Z225" s="97">
        <f>IF(B225&gt;0,B225,"")</f>
      </c>
      <c r="AA225" s="103"/>
      <c r="AB225" s="88">
        <f>IF(AA225&gt;0,(RANK(AA225,(AA$169,AA$177,AA$185,AA$193,AA$201,AA$209,AA$217,AA$225,AA$233,AA$241))),"")</f>
      </c>
      <c r="AC225" s="103"/>
      <c r="AD225" s="88">
        <f>IF(AC225&gt;0,(RANK(AC225,(AC$169,AC$177,AC$185,AC$193,AC$201,AC$209,AC$217,AC$225,AC$233,AC$241))),"")</f>
      </c>
    </row>
    <row r="226" spans="1:30" ht="12" customHeight="1" hidden="1">
      <c r="A226" s="96"/>
      <c r="B226" s="87"/>
      <c r="C226" s="27">
        <f>IF(C225&gt;0,C225*0.1,"")</f>
      </c>
      <c r="D226" s="26">
        <f>IF(C225&gt;0,(RANK(C225,(C$169,C$177,C$185,C$193,C$201,C$209,C$217,C$225,C$233,C$241))),"")</f>
      </c>
      <c r="E226" s="27">
        <f>IF(E225&gt;0,E225*0.1,"")</f>
      </c>
      <c r="F226" s="26">
        <f>IF(E225&gt;0,(RANK(E225,(E$169,E$177,E$185,E$193,E$201,E$209,E$217,E$225,E$233,E$241))),"")</f>
      </c>
      <c r="G226" s="27">
        <f>IF(G225&gt;0,G225*0.1,"")</f>
      </c>
      <c r="H226" s="26">
        <f>IF(G225&gt;0,(RANK(G225,(G$169,G$177,G$185,G$193,G$201,G$209,G$217,G$225,G$233,G$241))),"")</f>
      </c>
      <c r="I226" s="27">
        <f>IF(I225&gt;0,I225*0.05,"")</f>
      </c>
      <c r="J226" s="26">
        <f>IF(I225&gt;0,(RANK(I225,(I$169,I$177,I$185,I$193,I$201,I$209,I$217,I$225,I$233,I$241))),"")</f>
      </c>
      <c r="K226" s="27">
        <f>IF(K225&gt;0,K225*0.05,"")</f>
      </c>
      <c r="L226" s="26">
        <f>IF(K225&gt;0,(RANK(K225,(K$169,K$177,K$185,K$193,K$201,K$209,K$217,K$225,K$233,K$241))),"")</f>
      </c>
      <c r="M226" s="27">
        <f>IF(M225&gt;0,M225*0.1,"")</f>
      </c>
      <c r="N226" s="26">
        <f>IF(M225&gt;0,(RANK(M225,(M$169,M$177,M$185,M$193,M$201,M$209,M$217,M$225,M$233,M$241))),"")</f>
      </c>
      <c r="O226" s="107"/>
      <c r="P226" s="88"/>
      <c r="Q226" s="88"/>
      <c r="R226" s="88"/>
      <c r="S226" s="88"/>
      <c r="T226" s="88"/>
      <c r="U226" s="88"/>
      <c r="V226" s="88"/>
      <c r="W226" s="106"/>
      <c r="X226" s="89"/>
      <c r="Y226" s="88"/>
      <c r="Z226" s="97"/>
      <c r="AA226" s="103"/>
      <c r="AB226" s="88"/>
      <c r="AC226" s="103"/>
      <c r="AD226" s="88"/>
    </row>
    <row r="227" spans="1:30" s="3" customFormat="1" ht="12" customHeight="1" hidden="1">
      <c r="A227" s="92" t="str">
        <f>IF(AND(Input!C$59&gt;0,Input!C68&gt;0,Input!D68="Festival"),UPPER(Input!C$59),"Hide")</f>
        <v>Hide</v>
      </c>
      <c r="B227" s="86">
        <f>IF(Input!C$68&gt;0,(UPPER(Input!C$68)&amp;" (Scores)"),"")</f>
      </c>
      <c r="C227" s="104"/>
      <c r="D227" s="104"/>
      <c r="E227" s="104"/>
      <c r="F227" s="104"/>
      <c r="G227" s="104"/>
      <c r="H227" s="104"/>
      <c r="I227" s="104"/>
      <c r="J227" s="104"/>
      <c r="K227" s="104"/>
      <c r="L227" s="104"/>
      <c r="M227" s="104"/>
      <c r="N227" s="104"/>
      <c r="O227" s="48"/>
      <c r="P227" s="49">
        <f>(C227+E227+G227+M227)*0.1+(I227+K227)*0.05-O227</f>
        <v>0</v>
      </c>
      <c r="Q227" s="90"/>
      <c r="R227" s="90"/>
      <c r="S227" s="90"/>
      <c r="T227" s="90"/>
      <c r="U227" s="90"/>
      <c r="V227" s="90"/>
      <c r="W227" s="90"/>
      <c r="X227" s="102"/>
      <c r="Y227" s="101"/>
      <c r="Z227" s="105">
        <f>IF(B227&gt;0,B227,"")</f>
      </c>
      <c r="AA227" s="100"/>
      <c r="AB227" s="101"/>
      <c r="AC227" s="100"/>
      <c r="AD227" s="101"/>
    </row>
    <row r="228" spans="1:30" s="3" customFormat="1" ht="12" customHeight="1" hidden="1">
      <c r="A228" s="93"/>
      <c r="B228" s="86"/>
      <c r="C228" s="90" t="s">
        <v>57</v>
      </c>
      <c r="D228" s="90"/>
      <c r="E228" s="90"/>
      <c r="F228" s="90"/>
      <c r="G228" s="90"/>
      <c r="H228" s="90"/>
      <c r="I228" s="90"/>
      <c r="J228" s="90"/>
      <c r="K228" s="90"/>
      <c r="L228" s="90"/>
      <c r="M228" s="90"/>
      <c r="N228" s="90"/>
      <c r="O228" s="90"/>
      <c r="P228" s="90"/>
      <c r="Q228" s="90"/>
      <c r="R228" s="90"/>
      <c r="S228" s="90"/>
      <c r="T228" s="90"/>
      <c r="U228" s="90"/>
      <c r="V228" s="90"/>
      <c r="W228" s="90"/>
      <c r="X228" s="102"/>
      <c r="Y228" s="101"/>
      <c r="Z228" s="105"/>
      <c r="AA228" s="100"/>
      <c r="AB228" s="101"/>
      <c r="AC228" s="100"/>
      <c r="AD228" s="101"/>
    </row>
    <row r="229" spans="1:30" s="3" customFormat="1" ht="12" customHeight="1" hidden="1">
      <c r="A229" s="94" t="str">
        <f>IF(AND(Input!C$59&gt;0,Input!C68&gt;0,Input!D68="Festival"),UPPER(Input!C$59),"Hide")</f>
        <v>Hide</v>
      </c>
      <c r="B229" s="87">
        <f>IF(Input!C$68&gt;0,UPPER(Input!C$68),"")</f>
      </c>
      <c r="C229" s="99">
        <f>IF(C227&gt;=160,"I",IF(C227&gt;=120,"II",IF(C227&gt;=80,"III",IF(C227=0,"","IV"))))</f>
      </c>
      <c r="D229" s="99"/>
      <c r="E229" s="99">
        <f>IF(E227&gt;=160,"I",IF(E227&gt;=120,"II",IF(E227&gt;=80,"III",IF(E227=0,"","IV"))))</f>
      </c>
      <c r="F229" s="99"/>
      <c r="G229" s="99">
        <f>IF(G227&gt;=160,"I",IF(G227&gt;=120,"II",IF(G227&gt;=80,"III",IF(G227=0,"","IV"))))</f>
      </c>
      <c r="H229" s="99"/>
      <c r="I229" s="99">
        <f>IF(I227&gt;=160,"I",IF(I227&gt;=120,"II",IF(I227&gt;=80,"III",IF(I227=0,"","IV"))))</f>
      </c>
      <c r="J229" s="99"/>
      <c r="K229" s="99">
        <f>IF(K227&gt;=160,"I",IF(K227&gt;=120,"II",IF(K227&gt;=80,"III",IF(K227=0,"","IV"))))</f>
      </c>
      <c r="L229" s="99"/>
      <c r="M229" s="99">
        <f>IF(M227&gt;=160,"I",IF(M227&gt;=120,"II",IF(M227&gt;=80,"III",IF(M227=0,"","IV"))))</f>
      </c>
      <c r="N229" s="99"/>
      <c r="O229" s="97">
        <f>IF(O227&gt;0,"Penalty Applied","")</f>
      </c>
      <c r="P229" s="88" t="s">
        <v>55</v>
      </c>
      <c r="Q229" s="88"/>
      <c r="R229" s="88"/>
      <c r="S229" s="88"/>
      <c r="T229" s="88"/>
      <c r="U229" s="88"/>
      <c r="V229" s="88"/>
      <c r="W229" s="88"/>
      <c r="X229" s="89">
        <f>IF(P227&gt;=80,"I",IF(P227&gt;=60,"II",IF(P227&gt;=40,"III",IF(P227=0,"","IV"))))</f>
      </c>
      <c r="Y229" s="88" t="s">
        <v>55</v>
      </c>
      <c r="Z229" s="97">
        <f>IF(B229&gt;0,B229,"")</f>
      </c>
      <c r="AA229" s="91" t="s">
        <v>55</v>
      </c>
      <c r="AB229" s="88" t="s">
        <v>55</v>
      </c>
      <c r="AC229" s="91" t="s">
        <v>55</v>
      </c>
      <c r="AD229" s="88" t="s">
        <v>55</v>
      </c>
    </row>
    <row r="230" spans="1:30" s="3" customFormat="1" ht="12" customHeight="1" hidden="1">
      <c r="A230" s="95"/>
      <c r="B230" s="87"/>
      <c r="C230" s="99"/>
      <c r="D230" s="99"/>
      <c r="E230" s="99"/>
      <c r="F230" s="99"/>
      <c r="G230" s="99"/>
      <c r="H230" s="99"/>
      <c r="I230" s="99"/>
      <c r="J230" s="99"/>
      <c r="K230" s="99"/>
      <c r="L230" s="99"/>
      <c r="M230" s="99"/>
      <c r="N230" s="99"/>
      <c r="O230" s="97"/>
      <c r="P230" s="88"/>
      <c r="Q230" s="88"/>
      <c r="R230" s="88"/>
      <c r="S230" s="88"/>
      <c r="T230" s="88"/>
      <c r="U230" s="88"/>
      <c r="V230" s="88"/>
      <c r="W230" s="88"/>
      <c r="X230" s="89"/>
      <c r="Y230" s="88"/>
      <c r="Z230" s="97"/>
      <c r="AA230" s="91"/>
      <c r="AB230" s="88"/>
      <c r="AC230" s="91"/>
      <c r="AD230" s="88"/>
    </row>
    <row r="231" spans="1:30" s="3" customFormat="1" ht="12" customHeight="1" hidden="1">
      <c r="A231" s="96" t="str">
        <f>IF(AND(Input!C$59&gt;0,Input!C68&gt;0,Input!D68="Comments Only"),UPPER(Input!C$59),"Hide")</f>
        <v>Hide</v>
      </c>
      <c r="B231" s="87">
        <f>IF(Input!C$68&gt;0,UPPER(Input!C$68),"")</f>
      </c>
      <c r="C231" s="98" t="s">
        <v>54</v>
      </c>
      <c r="D231" s="98"/>
      <c r="E231" s="98" t="s">
        <v>54</v>
      </c>
      <c r="F231" s="98"/>
      <c r="G231" s="98" t="s">
        <v>54</v>
      </c>
      <c r="H231" s="98"/>
      <c r="I231" s="98" t="s">
        <v>54</v>
      </c>
      <c r="J231" s="98"/>
      <c r="K231" s="98" t="s">
        <v>54</v>
      </c>
      <c r="L231" s="98"/>
      <c r="M231" s="98" t="s">
        <v>54</v>
      </c>
      <c r="N231" s="98"/>
      <c r="O231" s="88" t="s">
        <v>55</v>
      </c>
      <c r="P231" s="88" t="s">
        <v>55</v>
      </c>
      <c r="Q231" s="88"/>
      <c r="R231" s="88"/>
      <c r="S231" s="88"/>
      <c r="T231" s="88"/>
      <c r="U231" s="88"/>
      <c r="V231" s="88"/>
      <c r="W231" s="88"/>
      <c r="X231" s="89" t="s">
        <v>55</v>
      </c>
      <c r="Y231" s="88" t="s">
        <v>55</v>
      </c>
      <c r="Z231" s="97">
        <f>IF(B231&gt;0,B231,"")</f>
      </c>
      <c r="AA231" s="91" t="s">
        <v>56</v>
      </c>
      <c r="AB231" s="88" t="s">
        <v>55</v>
      </c>
      <c r="AC231" s="91" t="s">
        <v>56</v>
      </c>
      <c r="AD231" s="88" t="s">
        <v>55</v>
      </c>
    </row>
    <row r="232" spans="1:30" s="3" customFormat="1" ht="12" customHeight="1" hidden="1">
      <c r="A232" s="96"/>
      <c r="B232" s="87"/>
      <c r="C232" s="98"/>
      <c r="D232" s="98"/>
      <c r="E232" s="98"/>
      <c r="F232" s="98"/>
      <c r="G232" s="98"/>
      <c r="H232" s="98"/>
      <c r="I232" s="98"/>
      <c r="J232" s="98"/>
      <c r="K232" s="98"/>
      <c r="L232" s="98"/>
      <c r="M232" s="98"/>
      <c r="N232" s="98"/>
      <c r="O232" s="88"/>
      <c r="P232" s="88"/>
      <c r="Q232" s="88"/>
      <c r="R232" s="88"/>
      <c r="S232" s="88"/>
      <c r="T232" s="88"/>
      <c r="U232" s="88"/>
      <c r="V232" s="88"/>
      <c r="W232" s="88"/>
      <c r="X232" s="89"/>
      <c r="Y232" s="88"/>
      <c r="Z232" s="97"/>
      <c r="AA232" s="91"/>
      <c r="AB232" s="88"/>
      <c r="AC232" s="91"/>
      <c r="AD232" s="88"/>
    </row>
    <row r="233" spans="1:30" ht="12" customHeight="1" hidden="1">
      <c r="A233" s="96" t="str">
        <f>IF(AND(Input!C$59&gt;0,Input!C69&gt;0,Input!D69="Competitive"),UPPER(Input!C$59),"Hide")</f>
        <v>Hide</v>
      </c>
      <c r="B233" s="87">
        <f>IF(Input!C$69&gt;0,UPPER(Input!C$69),"")</f>
      </c>
      <c r="C233" s="107"/>
      <c r="D233" s="107"/>
      <c r="E233" s="107"/>
      <c r="F233" s="107"/>
      <c r="G233" s="107"/>
      <c r="H233" s="107"/>
      <c r="I233" s="107"/>
      <c r="J233" s="107"/>
      <c r="K233" s="107"/>
      <c r="L233" s="107"/>
      <c r="M233" s="107"/>
      <c r="N233" s="107"/>
      <c r="O233" s="107"/>
      <c r="P233" s="88">
        <f>(C233+E233+G233+M233)*0.1+(I233+K233)*0.05-O233</f>
        <v>0</v>
      </c>
      <c r="Q233" s="88">
        <f>SUM(INT(C233*100000),INT(E233*100000),INT(G233*100000),INT(I233*50000),INT(K233*50000),INT(M233*100000),-(O233*1000000))</f>
        <v>0</v>
      </c>
      <c r="R233" s="88">
        <f>IF(Q233&gt;0,(RANK(Q233,(Q$169,Q$177,Q$185,Q$193,Q$201,Q$209,Q$217,Q$225,Q$233,Q$241))),"")</f>
      </c>
      <c r="S233" s="88">
        <f>C233+E233</f>
        <v>0</v>
      </c>
      <c r="T233" s="88">
        <f>IF(S233&gt;0,(RANK(S233,(S$169,S$177,S$185,S$193,S$201,S$209,S$217,S$225,S$233,S$241))),"")</f>
      </c>
      <c r="U233" s="88">
        <f>I233+K233</f>
        <v>0</v>
      </c>
      <c r="V233" s="88">
        <f>IF(U233&gt;0,(RANK(U233,(U$169,U$177,U$185,U$193,U$201,U$209,U$217,U$225,U$233,U$241))),"")</f>
      </c>
      <c r="W233" s="106">
        <f>IF((AND(Q233&gt;0,S233&gt;0,U233&gt;0)),1000000-(R233*10000+T233*100+V233),0)</f>
        <v>0</v>
      </c>
      <c r="X233" s="89">
        <f>IF(P233&gt;=80,"I",IF(P233&gt;=60,"II",IF(P233&gt;=40,"III",IF(P233=0,"","IV"))))</f>
      </c>
      <c r="Y233" s="88">
        <f>IF(W233&gt;0,(RANK(W233,(W$169,W$177,W$185,W$193,W$201,W$209,W$217,W$225,W$233,W$241))),"")</f>
      </c>
      <c r="Z233" s="97">
        <f>IF(B233&gt;0,B233,"")</f>
      </c>
      <c r="AA233" s="103"/>
      <c r="AB233" s="88">
        <f>IF(AA233&gt;0,(RANK(AA233,(AA$169,AA$177,AA$185,AA$193,AA$201,AA$209,AA$217,AA$225,AA$233,AA$241))),"")</f>
      </c>
      <c r="AC233" s="103"/>
      <c r="AD233" s="88">
        <f>IF(AC233&gt;0,(RANK(AC233,(AC$169,AC$177,AC$185,AC$193,AC$201,AC$209,AC$217,AC$225,AC$233,AC$241))),"")</f>
      </c>
    </row>
    <row r="234" spans="1:30" ht="12" customHeight="1" hidden="1">
      <c r="A234" s="96"/>
      <c r="B234" s="87"/>
      <c r="C234" s="27">
        <f>IF(C233&gt;0,C233*0.1,"")</f>
      </c>
      <c r="D234" s="26">
        <f>IF(C233&gt;0,(RANK(C233,(C$169,C$177,C$185,C$193,C$201,C$209,C$217,C$225,C$233,C$241))),"")</f>
      </c>
      <c r="E234" s="27">
        <f>IF(E233&gt;0,E233*0.1,"")</f>
      </c>
      <c r="F234" s="26">
        <f>IF(E233&gt;0,(RANK(E233,(E$169,E$177,E$185,E$193,E$201,E$209,E$217,E$225,E$233,E$241))),"")</f>
      </c>
      <c r="G234" s="27">
        <f>IF(G233&gt;0,G233*0.1,"")</f>
      </c>
      <c r="H234" s="26">
        <f>IF(G233&gt;0,(RANK(G233,(G$169,G$177,G$185,G$193,G$201,G$209,G$217,G$225,G$233,G$241))),"")</f>
      </c>
      <c r="I234" s="27">
        <f>IF(I233&gt;0,I233*0.05,"")</f>
      </c>
      <c r="J234" s="26">
        <f>IF(I233&gt;0,(RANK(I233,(I$169,I$177,I$185,I$193,I$201,I$209,I$217,I$225,I$233,I$241))),"")</f>
      </c>
      <c r="K234" s="27">
        <f>IF(K233&gt;0,K233*0.05,"")</f>
      </c>
      <c r="L234" s="26">
        <f>IF(K233&gt;0,(RANK(K233,(K$169,K$177,K$185,K$193,K$201,K$209,K$217,K$225,K$233,K$241))),"")</f>
      </c>
      <c r="M234" s="27">
        <f>IF(M233&gt;0,M233*0.1,"")</f>
      </c>
      <c r="N234" s="26">
        <f>IF(M233&gt;0,(RANK(M233,(M$169,M$177,M$185,M$193,M$201,M$209,M$217,M$225,M$233,M$241))),"")</f>
      </c>
      <c r="O234" s="107"/>
      <c r="P234" s="88"/>
      <c r="Q234" s="88"/>
      <c r="R234" s="88"/>
      <c r="S234" s="88"/>
      <c r="T234" s="88"/>
      <c r="U234" s="88"/>
      <c r="V234" s="88"/>
      <c r="W234" s="106"/>
      <c r="X234" s="89"/>
      <c r="Y234" s="88"/>
      <c r="Z234" s="97"/>
      <c r="AA234" s="103"/>
      <c r="AB234" s="88"/>
      <c r="AC234" s="103"/>
      <c r="AD234" s="88"/>
    </row>
    <row r="235" spans="1:30" s="3" customFormat="1" ht="12" customHeight="1" hidden="1">
      <c r="A235" s="92" t="str">
        <f>IF(AND(Input!C$59&gt;0,Input!C69&gt;0,Input!D69="Festival"),UPPER(Input!C$59),"Hide")</f>
        <v>Hide</v>
      </c>
      <c r="B235" s="86">
        <f>IF(Input!C$69&gt;0,(UPPER(Input!C$69)&amp;" (Scores)"),"")</f>
      </c>
      <c r="C235" s="104"/>
      <c r="D235" s="104"/>
      <c r="E235" s="104"/>
      <c r="F235" s="104"/>
      <c r="G235" s="104"/>
      <c r="H235" s="104"/>
      <c r="I235" s="104"/>
      <c r="J235" s="104"/>
      <c r="K235" s="104"/>
      <c r="L235" s="104"/>
      <c r="M235" s="104"/>
      <c r="N235" s="104"/>
      <c r="O235" s="48"/>
      <c r="P235" s="49">
        <f>(C235+E235+G235+M235)*0.1+(I235+K235)*0.05-O235</f>
        <v>0</v>
      </c>
      <c r="Q235" s="90"/>
      <c r="R235" s="90"/>
      <c r="S235" s="90"/>
      <c r="T235" s="90"/>
      <c r="U235" s="90"/>
      <c r="V235" s="90"/>
      <c r="W235" s="90"/>
      <c r="X235" s="102"/>
      <c r="Y235" s="101"/>
      <c r="Z235" s="105">
        <f>IF(B235&gt;0,B235,"")</f>
      </c>
      <c r="AA235" s="100"/>
      <c r="AB235" s="101"/>
      <c r="AC235" s="100"/>
      <c r="AD235" s="101"/>
    </row>
    <row r="236" spans="1:30" s="3" customFormat="1" ht="12" customHeight="1" hidden="1">
      <c r="A236" s="93"/>
      <c r="B236" s="86"/>
      <c r="C236" s="90" t="s">
        <v>57</v>
      </c>
      <c r="D236" s="90"/>
      <c r="E236" s="90"/>
      <c r="F236" s="90"/>
      <c r="G236" s="90"/>
      <c r="H236" s="90"/>
      <c r="I236" s="90"/>
      <c r="J236" s="90"/>
      <c r="K236" s="90"/>
      <c r="L236" s="90"/>
      <c r="M236" s="90"/>
      <c r="N236" s="90"/>
      <c r="O236" s="90"/>
      <c r="P236" s="90"/>
      <c r="Q236" s="90"/>
      <c r="R236" s="90"/>
      <c r="S236" s="90"/>
      <c r="T236" s="90"/>
      <c r="U236" s="90"/>
      <c r="V236" s="90"/>
      <c r="W236" s="90"/>
      <c r="X236" s="102"/>
      <c r="Y236" s="101"/>
      <c r="Z236" s="105"/>
      <c r="AA236" s="100"/>
      <c r="AB236" s="101"/>
      <c r="AC236" s="100"/>
      <c r="AD236" s="101"/>
    </row>
    <row r="237" spans="1:30" s="3" customFormat="1" ht="12" customHeight="1" hidden="1">
      <c r="A237" s="94" t="str">
        <f>IF(AND(Input!C$59&gt;0,Input!C69&gt;0,Input!D69="Festival"),UPPER(Input!C$59),"Hide")</f>
        <v>Hide</v>
      </c>
      <c r="B237" s="87">
        <f>IF(Input!C$69&gt;0,UPPER(Input!C$69),"")</f>
      </c>
      <c r="C237" s="99">
        <f>IF(C235&gt;=160,"I",IF(C235&gt;=120,"II",IF(C235&gt;=80,"III",IF(C235=0,"","IV"))))</f>
      </c>
      <c r="D237" s="99"/>
      <c r="E237" s="99">
        <f>IF(E235&gt;=160,"I",IF(E235&gt;=120,"II",IF(E235&gt;=80,"III",IF(E235=0,"","IV"))))</f>
      </c>
      <c r="F237" s="99"/>
      <c r="G237" s="99">
        <f>IF(G235&gt;=160,"I",IF(G235&gt;=120,"II",IF(G235&gt;=80,"III",IF(G235=0,"","IV"))))</f>
      </c>
      <c r="H237" s="99"/>
      <c r="I237" s="99">
        <f>IF(I235&gt;=160,"I",IF(I235&gt;=120,"II",IF(I235&gt;=80,"III",IF(I235=0,"","IV"))))</f>
      </c>
      <c r="J237" s="99"/>
      <c r="K237" s="99">
        <f>IF(K235&gt;=160,"I",IF(K235&gt;=120,"II",IF(K235&gt;=80,"III",IF(K235=0,"","IV"))))</f>
      </c>
      <c r="L237" s="99"/>
      <c r="M237" s="99">
        <f>IF(M235&gt;=160,"I",IF(M235&gt;=120,"II",IF(M235&gt;=80,"III",IF(M235=0,"","IV"))))</f>
      </c>
      <c r="N237" s="99"/>
      <c r="O237" s="97">
        <f>IF(O235&gt;0,"Penalty Applied","")</f>
      </c>
      <c r="P237" s="88" t="s">
        <v>55</v>
      </c>
      <c r="Q237" s="88"/>
      <c r="R237" s="88"/>
      <c r="S237" s="88"/>
      <c r="T237" s="88"/>
      <c r="U237" s="88"/>
      <c r="V237" s="88"/>
      <c r="W237" s="88"/>
      <c r="X237" s="89">
        <f>IF(P235&gt;=80,"I",IF(P235&gt;=60,"II",IF(P235&gt;=40,"III",IF(P235=0,"","IV"))))</f>
      </c>
      <c r="Y237" s="88" t="s">
        <v>55</v>
      </c>
      <c r="Z237" s="97">
        <f>IF(B237&gt;0,B237,"")</f>
      </c>
      <c r="AA237" s="91" t="s">
        <v>55</v>
      </c>
      <c r="AB237" s="88" t="s">
        <v>55</v>
      </c>
      <c r="AC237" s="91" t="s">
        <v>55</v>
      </c>
      <c r="AD237" s="88" t="s">
        <v>55</v>
      </c>
    </row>
    <row r="238" spans="1:30" s="3" customFormat="1" ht="12" customHeight="1" hidden="1">
      <c r="A238" s="95"/>
      <c r="B238" s="87"/>
      <c r="C238" s="99"/>
      <c r="D238" s="99"/>
      <c r="E238" s="99"/>
      <c r="F238" s="99"/>
      <c r="G238" s="99"/>
      <c r="H238" s="99"/>
      <c r="I238" s="99"/>
      <c r="J238" s="99"/>
      <c r="K238" s="99"/>
      <c r="L238" s="99"/>
      <c r="M238" s="99"/>
      <c r="N238" s="99"/>
      <c r="O238" s="97"/>
      <c r="P238" s="88"/>
      <c r="Q238" s="88"/>
      <c r="R238" s="88"/>
      <c r="S238" s="88"/>
      <c r="T238" s="88"/>
      <c r="U238" s="88"/>
      <c r="V238" s="88"/>
      <c r="W238" s="88"/>
      <c r="X238" s="89"/>
      <c r="Y238" s="88"/>
      <c r="Z238" s="97"/>
      <c r="AA238" s="91"/>
      <c r="AB238" s="88"/>
      <c r="AC238" s="91"/>
      <c r="AD238" s="88"/>
    </row>
    <row r="239" spans="1:30" s="3" customFormat="1" ht="12" customHeight="1" hidden="1">
      <c r="A239" s="96" t="str">
        <f>IF(AND(Input!C$59&gt;0,Input!C69&gt;0,Input!D69="Comments Only"),UPPER(Input!C$59),"Hide")</f>
        <v>Hide</v>
      </c>
      <c r="B239" s="87">
        <f>IF(Input!C$69&gt;0,UPPER(Input!C$69),"")</f>
      </c>
      <c r="C239" s="98" t="s">
        <v>54</v>
      </c>
      <c r="D239" s="98"/>
      <c r="E239" s="98" t="s">
        <v>54</v>
      </c>
      <c r="F239" s="98"/>
      <c r="G239" s="98" t="s">
        <v>54</v>
      </c>
      <c r="H239" s="98"/>
      <c r="I239" s="98" t="s">
        <v>54</v>
      </c>
      <c r="J239" s="98"/>
      <c r="K239" s="98" t="s">
        <v>54</v>
      </c>
      <c r="L239" s="98"/>
      <c r="M239" s="98" t="s">
        <v>54</v>
      </c>
      <c r="N239" s="98"/>
      <c r="O239" s="88" t="s">
        <v>55</v>
      </c>
      <c r="P239" s="88" t="s">
        <v>55</v>
      </c>
      <c r="Q239" s="88"/>
      <c r="R239" s="88"/>
      <c r="S239" s="88"/>
      <c r="T239" s="88"/>
      <c r="U239" s="88"/>
      <c r="V239" s="88"/>
      <c r="W239" s="88"/>
      <c r="X239" s="89" t="s">
        <v>55</v>
      </c>
      <c r="Y239" s="88" t="s">
        <v>55</v>
      </c>
      <c r="Z239" s="97">
        <f>IF(B239&gt;0,B239,"")</f>
      </c>
      <c r="AA239" s="91" t="s">
        <v>56</v>
      </c>
      <c r="AB239" s="88" t="s">
        <v>55</v>
      </c>
      <c r="AC239" s="91" t="s">
        <v>56</v>
      </c>
      <c r="AD239" s="88" t="s">
        <v>55</v>
      </c>
    </row>
    <row r="240" spans="1:30" s="3" customFormat="1" ht="12" customHeight="1" hidden="1">
      <c r="A240" s="96"/>
      <c r="B240" s="87"/>
      <c r="C240" s="98"/>
      <c r="D240" s="98"/>
      <c r="E240" s="98"/>
      <c r="F240" s="98"/>
      <c r="G240" s="98"/>
      <c r="H240" s="98"/>
      <c r="I240" s="98"/>
      <c r="J240" s="98"/>
      <c r="K240" s="98"/>
      <c r="L240" s="98"/>
      <c r="M240" s="98"/>
      <c r="N240" s="98"/>
      <c r="O240" s="88"/>
      <c r="P240" s="88"/>
      <c r="Q240" s="88"/>
      <c r="R240" s="88"/>
      <c r="S240" s="88"/>
      <c r="T240" s="88"/>
      <c r="U240" s="88"/>
      <c r="V240" s="88"/>
      <c r="W240" s="88"/>
      <c r="X240" s="89"/>
      <c r="Y240" s="88"/>
      <c r="Z240" s="97"/>
      <c r="AA240" s="91"/>
      <c r="AB240" s="88"/>
      <c r="AC240" s="91"/>
      <c r="AD240" s="88"/>
    </row>
    <row r="241" spans="1:30" ht="12" customHeight="1" hidden="1">
      <c r="A241" s="96" t="str">
        <f>IF(AND(Input!C$59&gt;0,Input!C70&gt;0,Input!D70="Competitive"),UPPER(Input!C$59),"Hide")</f>
        <v>Hide</v>
      </c>
      <c r="B241" s="87">
        <f>IF(Input!C$70&gt;0,UPPER(Input!C$70),"")</f>
      </c>
      <c r="C241" s="107"/>
      <c r="D241" s="107"/>
      <c r="E241" s="107"/>
      <c r="F241" s="107"/>
      <c r="G241" s="107"/>
      <c r="H241" s="107"/>
      <c r="I241" s="107"/>
      <c r="J241" s="107"/>
      <c r="K241" s="107"/>
      <c r="L241" s="107"/>
      <c r="M241" s="107"/>
      <c r="N241" s="107"/>
      <c r="O241" s="107"/>
      <c r="P241" s="88">
        <f>(C241+E241+G241+M241)*0.1+(I241+K241)*0.05-O241</f>
        <v>0</v>
      </c>
      <c r="Q241" s="88">
        <f>SUM(INT(C241*100000),INT(E241*100000),INT(G241*100000),INT(I241*50000),INT(K241*50000),INT(M241*100000),-(O241*1000000))</f>
        <v>0</v>
      </c>
      <c r="R241" s="88">
        <f>IF(Q241&gt;0,(RANK(Q241,(Q$169,Q$177,Q$185,Q$193,Q$201,Q$209,Q$217,Q$225,Q$233,Q$241))),"")</f>
      </c>
      <c r="S241" s="88">
        <f>C241+E241</f>
        <v>0</v>
      </c>
      <c r="T241" s="88">
        <f>IF(S241&gt;0,(RANK(S241,(S$169,S$177,S$185,S$193,S$201,S$209,S$217,S$225,S$233,S$241))),"")</f>
      </c>
      <c r="U241" s="88">
        <f>I241+K241</f>
        <v>0</v>
      </c>
      <c r="V241" s="88">
        <f>IF(U241&gt;0,(RANK(U241,(U$169,U$177,U$185,U$193,U$201,U$209,U$217,U$225,U$233,U$241))),"")</f>
      </c>
      <c r="W241" s="106">
        <f>IF((AND(Q241&gt;0,S241&gt;0,U241&gt;0)),1000000-(R241*10000+T241*100+V241),0)</f>
        <v>0</v>
      </c>
      <c r="X241" s="89">
        <f>IF(P241&gt;=80,"I",IF(P241&gt;=60,"II",IF(P241&gt;=40,"III",IF(P241=0,"","IV"))))</f>
      </c>
      <c r="Y241" s="88">
        <f>IF(W241&gt;0,(RANK(W241,(W$169,W$177,W$185,W$193,W$201,W$209,W$217,W$225,W$233,W$241))),"")</f>
      </c>
      <c r="Z241" s="97">
        <f>IF(B241&gt;0,B241,"")</f>
      </c>
      <c r="AA241" s="103"/>
      <c r="AB241" s="88">
        <f>IF(AA241&gt;0,(RANK(AA241,(AA$169,AA$177,AA$185,AA$193,AA$201,AA$209,AA$217,AA$225,AA$233,AA$241))),"")</f>
      </c>
      <c r="AC241" s="103"/>
      <c r="AD241" s="88">
        <f>IF(AC241&gt;0,(RANK(AC241,(AC$169,AC$177,AC$185,AC$193,AC$201,AC$209,AC$217,AC$225,AC$233,AC$241))),"")</f>
      </c>
    </row>
    <row r="242" spans="1:30" ht="12" customHeight="1" hidden="1">
      <c r="A242" s="96"/>
      <c r="B242" s="87"/>
      <c r="C242" s="27">
        <f>IF(C241&gt;0,C241*0.1,"")</f>
      </c>
      <c r="D242" s="26">
        <f>IF(C241&gt;0,(RANK(C241,(C$169,C$177,C$185,C$193,C$201,C$209,C$217,C$225,C$233,C$241))),"")</f>
      </c>
      <c r="E242" s="27">
        <f>IF(E241&gt;0,E241*0.1,"")</f>
      </c>
      <c r="F242" s="26">
        <f>IF(E241&gt;0,(RANK(E241,(E$169,E$177,E$185,E$193,E$201,E$209,E$217,E$225,E$233,E$241))),"")</f>
      </c>
      <c r="G242" s="27">
        <f>IF(G241&gt;0,G241*0.1,"")</f>
      </c>
      <c r="H242" s="26">
        <f>IF(G241&gt;0,(RANK(G241,(G$169,G$177,G$185,G$193,G$201,G$209,G$217,G$225,G$233,G$241))),"")</f>
      </c>
      <c r="I242" s="27">
        <f>IF(I241&gt;0,I241*0.05,"")</f>
      </c>
      <c r="J242" s="26">
        <f>IF(I241&gt;0,(RANK(I241,(I$169,I$177,I$185,I$193,I$201,I$209,I$217,I$225,I$233,I$241))),"")</f>
      </c>
      <c r="K242" s="27">
        <f>IF(K241&gt;0,K241*0.05,"")</f>
      </c>
      <c r="L242" s="26">
        <f>IF(K241&gt;0,(RANK(K241,(K$169,K$177,K$185,K$193,K$201,K$209,K$217,K$225,K$233,K$241))),"")</f>
      </c>
      <c r="M242" s="27">
        <f>IF(M241&gt;0,M241*0.1,"")</f>
      </c>
      <c r="N242" s="26">
        <f>IF(M241&gt;0,(RANK(M241,(M$169,M$177,M$185,M$193,M$201,M$209,M$217,M$225,M$233,M$241))),"")</f>
      </c>
      <c r="O242" s="107"/>
      <c r="P242" s="88"/>
      <c r="Q242" s="88"/>
      <c r="R242" s="88"/>
      <c r="S242" s="88"/>
      <c r="T242" s="88"/>
      <c r="U242" s="88"/>
      <c r="V242" s="88"/>
      <c r="W242" s="106"/>
      <c r="X242" s="89"/>
      <c r="Y242" s="88"/>
      <c r="Z242" s="97"/>
      <c r="AA242" s="103"/>
      <c r="AB242" s="88"/>
      <c r="AC242" s="103"/>
      <c r="AD242" s="88"/>
    </row>
    <row r="243" spans="1:30" s="3" customFormat="1" ht="12" customHeight="1" hidden="1">
      <c r="A243" s="92" t="str">
        <f>IF(AND(Input!C$59&gt;0,Input!C70&gt;0,Input!D70="Festival"),UPPER(Input!C$59),"Hide")</f>
        <v>Hide</v>
      </c>
      <c r="B243" s="86">
        <f>IF(Input!C$70&gt;0,(UPPER(Input!C$70)&amp;" (Scores)"),"")</f>
      </c>
      <c r="C243" s="104"/>
      <c r="D243" s="104"/>
      <c r="E243" s="104"/>
      <c r="F243" s="104"/>
      <c r="G243" s="104"/>
      <c r="H243" s="104"/>
      <c r="I243" s="104"/>
      <c r="J243" s="104"/>
      <c r="K243" s="104"/>
      <c r="L243" s="104"/>
      <c r="M243" s="104"/>
      <c r="N243" s="104"/>
      <c r="O243" s="48"/>
      <c r="P243" s="49">
        <f>(C243+E243+G243+M243)*0.1+(I243+K243)*0.05-O243</f>
        <v>0</v>
      </c>
      <c r="Q243" s="90"/>
      <c r="R243" s="90"/>
      <c r="S243" s="90"/>
      <c r="T243" s="90"/>
      <c r="U243" s="90"/>
      <c r="V243" s="90"/>
      <c r="W243" s="90"/>
      <c r="X243" s="102"/>
      <c r="Y243" s="101"/>
      <c r="Z243" s="105">
        <f>IF(B243&gt;0,B243,"")</f>
      </c>
      <c r="AA243" s="100"/>
      <c r="AB243" s="101"/>
      <c r="AC243" s="100"/>
      <c r="AD243" s="101"/>
    </row>
    <row r="244" spans="1:30" s="3" customFormat="1" ht="12" customHeight="1" hidden="1">
      <c r="A244" s="93"/>
      <c r="B244" s="86"/>
      <c r="C244" s="90" t="s">
        <v>57</v>
      </c>
      <c r="D244" s="90"/>
      <c r="E244" s="90"/>
      <c r="F244" s="90"/>
      <c r="G244" s="90"/>
      <c r="H244" s="90"/>
      <c r="I244" s="90"/>
      <c r="J244" s="90"/>
      <c r="K244" s="90"/>
      <c r="L244" s="90"/>
      <c r="M244" s="90"/>
      <c r="N244" s="90"/>
      <c r="O244" s="90"/>
      <c r="P244" s="90"/>
      <c r="Q244" s="90"/>
      <c r="R244" s="90"/>
      <c r="S244" s="90"/>
      <c r="T244" s="90"/>
      <c r="U244" s="90"/>
      <c r="V244" s="90"/>
      <c r="W244" s="90"/>
      <c r="X244" s="102"/>
      <c r="Y244" s="101"/>
      <c r="Z244" s="105"/>
      <c r="AA244" s="100"/>
      <c r="AB244" s="101"/>
      <c r="AC244" s="100"/>
      <c r="AD244" s="101"/>
    </row>
    <row r="245" spans="1:30" s="3" customFormat="1" ht="12" customHeight="1" hidden="1">
      <c r="A245" s="94" t="str">
        <f>IF(AND(Input!C$59&gt;0,Input!C70&gt;0,Input!D70="Festival"),UPPER(Input!C$59),"Hide")</f>
        <v>Hide</v>
      </c>
      <c r="B245" s="87">
        <f>IF(Input!C$70&gt;0,UPPER(Input!C$70),"")</f>
      </c>
      <c r="C245" s="99">
        <f>IF(C243&gt;=160,"I",IF(C243&gt;=120,"II",IF(C243&gt;=80,"III",IF(C243=0,"","IV"))))</f>
      </c>
      <c r="D245" s="99"/>
      <c r="E245" s="99">
        <f>IF(E243&gt;=160,"I",IF(E243&gt;=120,"II",IF(E243&gt;=80,"III",IF(E243=0,"","IV"))))</f>
      </c>
      <c r="F245" s="99"/>
      <c r="G245" s="99">
        <f>IF(G243&gt;=160,"I",IF(G243&gt;=120,"II",IF(G243&gt;=80,"III",IF(G243=0,"","IV"))))</f>
      </c>
      <c r="H245" s="99"/>
      <c r="I245" s="99">
        <f>IF(I243&gt;=160,"I",IF(I243&gt;=120,"II",IF(I243&gt;=80,"III",IF(I243=0,"","IV"))))</f>
      </c>
      <c r="J245" s="99"/>
      <c r="K245" s="99">
        <f>IF(K243&gt;=160,"I",IF(K243&gt;=120,"II",IF(K243&gt;=80,"III",IF(K243=0,"","IV"))))</f>
      </c>
      <c r="L245" s="99"/>
      <c r="M245" s="99">
        <f>IF(M243&gt;=160,"I",IF(M243&gt;=120,"II",IF(M243&gt;=80,"III",IF(M243=0,"","IV"))))</f>
      </c>
      <c r="N245" s="99"/>
      <c r="O245" s="97">
        <f>IF(O243&gt;0,"Penalty Applied","")</f>
      </c>
      <c r="P245" s="88" t="s">
        <v>55</v>
      </c>
      <c r="Q245" s="88"/>
      <c r="R245" s="88"/>
      <c r="S245" s="88"/>
      <c r="T245" s="88"/>
      <c r="U245" s="88"/>
      <c r="V245" s="88"/>
      <c r="W245" s="88"/>
      <c r="X245" s="89">
        <f>IF(P243&gt;=80,"I",IF(P243&gt;=60,"II",IF(P243&gt;=40,"III",IF(P243=0,"","IV"))))</f>
      </c>
      <c r="Y245" s="88" t="s">
        <v>55</v>
      </c>
      <c r="Z245" s="97">
        <f>IF(B245&gt;0,B245,"")</f>
      </c>
      <c r="AA245" s="91" t="s">
        <v>55</v>
      </c>
      <c r="AB245" s="88" t="s">
        <v>55</v>
      </c>
      <c r="AC245" s="91" t="s">
        <v>55</v>
      </c>
      <c r="AD245" s="88" t="s">
        <v>55</v>
      </c>
    </row>
    <row r="246" spans="1:30" s="3" customFormat="1" ht="12" customHeight="1" hidden="1">
      <c r="A246" s="95"/>
      <c r="B246" s="87"/>
      <c r="C246" s="99"/>
      <c r="D246" s="99"/>
      <c r="E246" s="99"/>
      <c r="F246" s="99"/>
      <c r="G246" s="99"/>
      <c r="H246" s="99"/>
      <c r="I246" s="99"/>
      <c r="J246" s="99"/>
      <c r="K246" s="99"/>
      <c r="L246" s="99"/>
      <c r="M246" s="99"/>
      <c r="N246" s="99"/>
      <c r="O246" s="97"/>
      <c r="P246" s="88"/>
      <c r="Q246" s="88"/>
      <c r="R246" s="88"/>
      <c r="S246" s="88"/>
      <c r="T246" s="88"/>
      <c r="U246" s="88"/>
      <c r="V246" s="88"/>
      <c r="W246" s="88"/>
      <c r="X246" s="89"/>
      <c r="Y246" s="88"/>
      <c r="Z246" s="97"/>
      <c r="AA246" s="91"/>
      <c r="AB246" s="88"/>
      <c r="AC246" s="91"/>
      <c r="AD246" s="88"/>
    </row>
    <row r="247" spans="1:30" s="3" customFormat="1" ht="12" customHeight="1" hidden="1">
      <c r="A247" s="96" t="str">
        <f>IF(AND(Input!C$59&gt;0,Input!C70&gt;0,Input!D70="Comments Only"),UPPER(Input!C$59),"Hide")</f>
        <v>Hide</v>
      </c>
      <c r="B247" s="87">
        <f>IF(Input!C$70&gt;0,UPPER(Input!C$70),"")</f>
      </c>
      <c r="C247" s="98" t="s">
        <v>54</v>
      </c>
      <c r="D247" s="98"/>
      <c r="E247" s="98" t="s">
        <v>54</v>
      </c>
      <c r="F247" s="98"/>
      <c r="G247" s="98" t="s">
        <v>54</v>
      </c>
      <c r="H247" s="98"/>
      <c r="I247" s="98" t="s">
        <v>54</v>
      </c>
      <c r="J247" s="98"/>
      <c r="K247" s="98" t="s">
        <v>54</v>
      </c>
      <c r="L247" s="98"/>
      <c r="M247" s="98" t="s">
        <v>54</v>
      </c>
      <c r="N247" s="98"/>
      <c r="O247" s="88" t="s">
        <v>55</v>
      </c>
      <c r="P247" s="88" t="s">
        <v>55</v>
      </c>
      <c r="Q247" s="88"/>
      <c r="R247" s="88"/>
      <c r="S247" s="88"/>
      <c r="T247" s="88"/>
      <c r="U247" s="88"/>
      <c r="V247" s="88"/>
      <c r="W247" s="88"/>
      <c r="X247" s="89" t="s">
        <v>55</v>
      </c>
      <c r="Y247" s="88" t="s">
        <v>55</v>
      </c>
      <c r="Z247" s="97">
        <f>IF(B247&gt;0,B247,"")</f>
      </c>
      <c r="AA247" s="91" t="s">
        <v>56</v>
      </c>
      <c r="AB247" s="88" t="s">
        <v>55</v>
      </c>
      <c r="AC247" s="91" t="s">
        <v>56</v>
      </c>
      <c r="AD247" s="88" t="s">
        <v>55</v>
      </c>
    </row>
    <row r="248" spans="1:30" s="3" customFormat="1" ht="12" customHeight="1" hidden="1">
      <c r="A248" s="96"/>
      <c r="B248" s="87"/>
      <c r="C248" s="98"/>
      <c r="D248" s="98"/>
      <c r="E248" s="98"/>
      <c r="F248" s="98"/>
      <c r="G248" s="98"/>
      <c r="H248" s="98"/>
      <c r="I248" s="98"/>
      <c r="J248" s="98"/>
      <c r="K248" s="98"/>
      <c r="L248" s="98"/>
      <c r="M248" s="98"/>
      <c r="N248" s="98"/>
      <c r="O248" s="88"/>
      <c r="P248" s="88"/>
      <c r="Q248" s="88"/>
      <c r="R248" s="88"/>
      <c r="S248" s="88"/>
      <c r="T248" s="88"/>
      <c r="U248" s="88"/>
      <c r="V248" s="88"/>
      <c r="W248" s="88"/>
      <c r="X248" s="89"/>
      <c r="Y248" s="88"/>
      <c r="Z248" s="97"/>
      <c r="AA248" s="91"/>
      <c r="AB248" s="88"/>
      <c r="AC248" s="91"/>
      <c r="AD248" s="88"/>
    </row>
    <row r="249" spans="1:30" ht="4.5" customHeight="1">
      <c r="A249" s="39">
        <f>IF(B169="","Hide","")</f>
      </c>
      <c r="B249" s="40"/>
      <c r="C249" s="41"/>
      <c r="D249" s="42"/>
      <c r="E249" s="41"/>
      <c r="F249" s="42"/>
      <c r="G249" s="41"/>
      <c r="H249" s="42"/>
      <c r="I249" s="41"/>
      <c r="J249" s="42"/>
      <c r="K249" s="41"/>
      <c r="L249" s="42"/>
      <c r="M249" s="41"/>
      <c r="N249" s="42"/>
      <c r="O249" s="43"/>
      <c r="P249" s="43"/>
      <c r="Q249" s="43"/>
      <c r="R249" s="43"/>
      <c r="S249" s="43"/>
      <c r="T249" s="43"/>
      <c r="U249" s="43"/>
      <c r="V249" s="43"/>
      <c r="W249" s="44"/>
      <c r="X249" s="42"/>
      <c r="Y249" s="42"/>
      <c r="Z249" s="45"/>
      <c r="AA249" s="46"/>
      <c r="AB249" s="47"/>
      <c r="AC249" s="46"/>
      <c r="AD249" s="47"/>
    </row>
    <row r="250" spans="1:30" s="3" customFormat="1" ht="12" customHeight="1">
      <c r="A250" s="96" t="str">
        <f>IF(AND(Input!C$73&gt;0,Input!C75&gt;0,Input!D75="Competitive"),UPPER(Input!C$73),"Hide")</f>
        <v>AAAA</v>
      </c>
      <c r="B250" s="87" t="str">
        <f>IF(Input!C$75&gt;0,UPPER(Input!C$75),"")</f>
        <v>JOHN HARDIN </v>
      </c>
      <c r="C250" s="107">
        <v>162</v>
      </c>
      <c r="D250" s="107"/>
      <c r="E250" s="107">
        <v>158</v>
      </c>
      <c r="F250" s="107"/>
      <c r="G250" s="107">
        <v>176</v>
      </c>
      <c r="H250" s="107"/>
      <c r="I250" s="107">
        <v>143</v>
      </c>
      <c r="J250" s="107"/>
      <c r="K250" s="107">
        <v>160</v>
      </c>
      <c r="L250" s="107"/>
      <c r="M250" s="107">
        <v>163</v>
      </c>
      <c r="N250" s="107"/>
      <c r="O250" s="107"/>
      <c r="P250" s="88">
        <f>(C250+E250+G250+M250)*0.1+(I250+K250)*0.05-O250</f>
        <v>81.05000000000001</v>
      </c>
      <c r="Q250" s="88">
        <f>SUM(INT(C250*100000),INT(E250*100000),INT(G250*100000),INT(I250*50000),INT(K250*50000),INT(M250*100000),-(O250*1000000))</f>
        <v>81050000</v>
      </c>
      <c r="R250" s="88">
        <f>IF(Q250&gt;0,(RANK(Q250,(Q$250,Q$258,Q$266,Q$274,Q$282,Q$290,Q$298,Q$306,Q$314,Q$322))),"")</f>
        <v>2</v>
      </c>
      <c r="S250" s="88">
        <f>C250+E250</f>
        <v>320</v>
      </c>
      <c r="T250" s="88">
        <f>IF(S250&gt;0,(RANK(S250,(S$250,S$258,S$266,S$274,S$282,S$290,S$298,S$306,S$314,S$322))),"")</f>
        <v>2</v>
      </c>
      <c r="U250" s="88">
        <f>I250+K250</f>
        <v>303</v>
      </c>
      <c r="V250" s="88">
        <f>IF(U250&gt;0,(RANK(U250,(U$250,U$258,U$266,U$274,U$282,U$290,U$298,U$306,U$314,U$322))),"")</f>
        <v>2</v>
      </c>
      <c r="W250" s="106">
        <f>IF((AND(Q250&gt;0,S250&gt;0,U250&gt;0)),1000000-(R250*10000+T250*100+V250),0)</f>
        <v>979798</v>
      </c>
      <c r="X250" s="89" t="str">
        <f>IF(P250&gt;=80,"I",IF(P250&gt;=60,"II",IF(P250&gt;=40,"III",IF(P250=0,"","IV"))))</f>
        <v>I</v>
      </c>
      <c r="Y250" s="88">
        <f>IF(W250&gt;0,(RANK(W250,(W$250,W$258,W$266,W$274,W$282,W$290,W$298,W$306,W$314,W$322))),"")</f>
        <v>2</v>
      </c>
      <c r="Z250" s="97" t="str">
        <f>IF(B250&gt;0,B250,"")</f>
        <v>JOHN HARDIN </v>
      </c>
      <c r="AA250" s="103">
        <v>159</v>
      </c>
      <c r="AB250" s="88">
        <f>IF(AA250&gt;0,(RANK(AA250,(AA$250,AA$258,AA$266,AA$274,AA$282,AA$290,AA$298,AA$306,AA$314,AA$322))),"")</f>
        <v>2</v>
      </c>
      <c r="AC250" s="103">
        <v>132</v>
      </c>
      <c r="AD250" s="88">
        <f>IF(AC250&gt;0,(RANK(AC250,(AC$250,AC$258,AC$266,AC$274,AC$282,AC$290,AC$298,AC$306,AC$314,AC$322))),"")</f>
        <v>5</v>
      </c>
    </row>
    <row r="251" spans="1:30" s="3" customFormat="1" ht="12" customHeight="1">
      <c r="A251" s="96"/>
      <c r="B251" s="87"/>
      <c r="C251" s="27">
        <f>IF(C250&gt;0,C250*0.1,"")</f>
        <v>16.2</v>
      </c>
      <c r="D251" s="26">
        <f>IF(C250&gt;0,(RANK(C250,(C$250,C$258,C$266,C$274,C$282,C$290,C$298,C$306,C$314,C$322))),"")</f>
        <v>2</v>
      </c>
      <c r="E251" s="27">
        <f>IF(E250&gt;0,E250*0.1,"")</f>
        <v>15.8</v>
      </c>
      <c r="F251" s="26">
        <f>IF(E250&gt;0,(RANK(E250,(E$250,E$258,E$266,E$274,E$282,E$290,E$298,E$306,E$314,E$322))),"")</f>
        <v>2</v>
      </c>
      <c r="G251" s="27">
        <f>IF(G250&gt;0,G250*0.1,"")</f>
        <v>17.6</v>
      </c>
      <c r="H251" s="26">
        <f>IF(G250&gt;0,(RANK(G250,(G$250,G$258,G$266,G$274,G$282,G$290,G$298,G$306,G$314,G$322))),"")</f>
        <v>2</v>
      </c>
      <c r="I251" s="27">
        <f>IF(I250&gt;0,I250*0.05,"")</f>
        <v>7.15</v>
      </c>
      <c r="J251" s="26">
        <f>IF(I250&gt;0,(RANK(I250,(I$250,I$258,I$266,I$274,I$282,I$290,I$298,I$306,I$314,I$322))),"")</f>
        <v>3</v>
      </c>
      <c r="K251" s="27">
        <f>IF(K250&gt;0,K250*0.05,"")</f>
        <v>8</v>
      </c>
      <c r="L251" s="26">
        <f>IF(K250&gt;0,(RANK(K250,(K$250,K$258,K$266,K$274,K$282,K$290,K$298,K$306,K$314,K$322))),"")</f>
        <v>2</v>
      </c>
      <c r="M251" s="27">
        <f>IF(M250&gt;0,M250*0.1,"")</f>
        <v>16.3</v>
      </c>
      <c r="N251" s="26">
        <f>IF(M250&gt;0,(RANK(M250,(M$250,M$258,M$266,M$274,M$282,M$290,M$298,M$306,M$314,M$322))),"")</f>
        <v>2</v>
      </c>
      <c r="O251" s="107"/>
      <c r="P251" s="88"/>
      <c r="Q251" s="88"/>
      <c r="R251" s="88"/>
      <c r="S251" s="88"/>
      <c r="T251" s="88"/>
      <c r="U251" s="88"/>
      <c r="V251" s="88"/>
      <c r="W251" s="106"/>
      <c r="X251" s="89"/>
      <c r="Y251" s="88"/>
      <c r="Z251" s="97"/>
      <c r="AA251" s="103"/>
      <c r="AB251" s="88"/>
      <c r="AC251" s="103"/>
      <c r="AD251" s="88"/>
    </row>
    <row r="252" spans="1:30" s="3" customFormat="1" ht="12" customHeight="1" hidden="1">
      <c r="A252" s="92" t="str">
        <f>IF(AND(Input!C$73&gt;0,Input!C75&gt;0,Input!D75="Festival"),UPPER(Input!C$73),"Hide")</f>
        <v>Hide</v>
      </c>
      <c r="B252" s="86" t="str">
        <f>IF(Input!C$75&gt;0,(UPPER(Input!C$75)&amp;" (Scores)"),"")</f>
        <v>JOHN HARDIN  (Scores)</v>
      </c>
      <c r="C252" s="104"/>
      <c r="D252" s="104"/>
      <c r="E252" s="104"/>
      <c r="F252" s="104"/>
      <c r="G252" s="104"/>
      <c r="H252" s="104"/>
      <c r="I252" s="104"/>
      <c r="J252" s="104"/>
      <c r="K252" s="104"/>
      <c r="L252" s="104"/>
      <c r="M252" s="104"/>
      <c r="N252" s="104"/>
      <c r="O252" s="48"/>
      <c r="P252" s="49">
        <f>(C252+E252+G252+M252)*0.1+(I252+K252)*0.05-O252</f>
        <v>0</v>
      </c>
      <c r="Q252" s="90"/>
      <c r="R252" s="90"/>
      <c r="S252" s="90"/>
      <c r="T252" s="90"/>
      <c r="U252" s="90"/>
      <c r="V252" s="90"/>
      <c r="W252" s="90"/>
      <c r="X252" s="102"/>
      <c r="Y252" s="101"/>
      <c r="Z252" s="105" t="str">
        <f>IF(B252&gt;0,B252,"")</f>
        <v>JOHN HARDIN  (Scores)</v>
      </c>
      <c r="AA252" s="100"/>
      <c r="AB252" s="101"/>
      <c r="AC252" s="100"/>
      <c r="AD252" s="101"/>
    </row>
    <row r="253" spans="1:30" s="3" customFormat="1" ht="12" customHeight="1" hidden="1">
      <c r="A253" s="93"/>
      <c r="B253" s="86"/>
      <c r="C253" s="90" t="s">
        <v>57</v>
      </c>
      <c r="D253" s="90"/>
      <c r="E253" s="90"/>
      <c r="F253" s="90"/>
      <c r="G253" s="90"/>
      <c r="H253" s="90"/>
      <c r="I253" s="90"/>
      <c r="J253" s="90"/>
      <c r="K253" s="90"/>
      <c r="L253" s="90"/>
      <c r="M253" s="90"/>
      <c r="N253" s="90"/>
      <c r="O253" s="90"/>
      <c r="P253" s="90"/>
      <c r="Q253" s="90"/>
      <c r="R253" s="90"/>
      <c r="S253" s="90"/>
      <c r="T253" s="90"/>
      <c r="U253" s="90"/>
      <c r="V253" s="90"/>
      <c r="W253" s="90"/>
      <c r="X253" s="102"/>
      <c r="Y253" s="101"/>
      <c r="Z253" s="105"/>
      <c r="AA253" s="100"/>
      <c r="AB253" s="101"/>
      <c r="AC253" s="100"/>
      <c r="AD253" s="101"/>
    </row>
    <row r="254" spans="1:30" s="3" customFormat="1" ht="12" customHeight="1" hidden="1">
      <c r="A254" s="94" t="str">
        <f>IF(AND(Input!C$73&gt;0,Input!C75&gt;0,Input!D75="Festival"),UPPER(Input!C$73),"Hide")</f>
        <v>Hide</v>
      </c>
      <c r="B254" s="87" t="str">
        <f>IF(Input!C$75&gt;0,UPPER(Input!C$75),"")</f>
        <v>JOHN HARDIN </v>
      </c>
      <c r="C254" s="99">
        <f>IF(C252&gt;=160,"I",IF(C252&gt;=120,"II",IF(C252&gt;=80,"III",IF(C252=0,"","IV"))))</f>
      </c>
      <c r="D254" s="99"/>
      <c r="E254" s="99">
        <f>IF(E252&gt;=160,"I",IF(E252&gt;=120,"II",IF(E252&gt;=80,"III",IF(E252=0,"","IV"))))</f>
      </c>
      <c r="F254" s="99"/>
      <c r="G254" s="99">
        <f>IF(G252&gt;=160,"I",IF(G252&gt;=120,"II",IF(G252&gt;=80,"III",IF(G252=0,"","IV"))))</f>
      </c>
      <c r="H254" s="99"/>
      <c r="I254" s="99">
        <f>IF(I252&gt;=160,"I",IF(I252&gt;=120,"II",IF(I252&gt;=80,"III",IF(I252=0,"","IV"))))</f>
      </c>
      <c r="J254" s="99"/>
      <c r="K254" s="99">
        <f>IF(K252&gt;=160,"I",IF(K252&gt;=120,"II",IF(K252&gt;=80,"III",IF(K252=0,"","IV"))))</f>
      </c>
      <c r="L254" s="99"/>
      <c r="M254" s="99">
        <f>IF(M252&gt;=160,"I",IF(M252&gt;=120,"II",IF(M252&gt;=80,"III",IF(M252=0,"","IV"))))</f>
      </c>
      <c r="N254" s="99"/>
      <c r="O254" s="97">
        <f>IF(O252&gt;0,"Penalty Applied","")</f>
      </c>
      <c r="P254" s="88" t="s">
        <v>55</v>
      </c>
      <c r="Q254" s="88"/>
      <c r="R254" s="88"/>
      <c r="S254" s="88"/>
      <c r="T254" s="88"/>
      <c r="U254" s="88"/>
      <c r="V254" s="88"/>
      <c r="W254" s="88"/>
      <c r="X254" s="89">
        <f>IF(P252&gt;=80,"I",IF(P252&gt;=60,"II",IF(P252&gt;=40,"III",IF(P252=0,"","IV"))))</f>
      </c>
      <c r="Y254" s="88" t="s">
        <v>55</v>
      </c>
      <c r="Z254" s="97" t="str">
        <f>IF(B254&gt;0,B254,"")</f>
        <v>JOHN HARDIN </v>
      </c>
      <c r="AA254" s="91" t="s">
        <v>55</v>
      </c>
      <c r="AB254" s="88" t="s">
        <v>55</v>
      </c>
      <c r="AC254" s="91" t="s">
        <v>55</v>
      </c>
      <c r="AD254" s="88" t="s">
        <v>55</v>
      </c>
    </row>
    <row r="255" spans="1:30" s="3" customFormat="1" ht="12" customHeight="1" hidden="1">
      <c r="A255" s="95"/>
      <c r="B255" s="87"/>
      <c r="C255" s="99"/>
      <c r="D255" s="99"/>
      <c r="E255" s="99"/>
      <c r="F255" s="99"/>
      <c r="G255" s="99"/>
      <c r="H255" s="99"/>
      <c r="I255" s="99"/>
      <c r="J255" s="99"/>
      <c r="K255" s="99"/>
      <c r="L255" s="99"/>
      <c r="M255" s="99"/>
      <c r="N255" s="99"/>
      <c r="O255" s="97"/>
      <c r="P255" s="88"/>
      <c r="Q255" s="88"/>
      <c r="R255" s="88"/>
      <c r="S255" s="88"/>
      <c r="T255" s="88"/>
      <c r="U255" s="88"/>
      <c r="V255" s="88"/>
      <c r="W255" s="88"/>
      <c r="X255" s="89"/>
      <c r="Y255" s="88"/>
      <c r="Z255" s="97"/>
      <c r="AA255" s="91"/>
      <c r="AB255" s="88"/>
      <c r="AC255" s="91"/>
      <c r="AD255" s="88"/>
    </row>
    <row r="256" spans="1:30" s="3" customFormat="1" ht="12" customHeight="1" hidden="1">
      <c r="A256" s="96" t="str">
        <f>IF(AND(Input!C$73&gt;0,Input!C75&gt;0,Input!D75="Comments Only"),UPPER(Input!C$73),"Hide")</f>
        <v>Hide</v>
      </c>
      <c r="B256" s="87" t="str">
        <f>IF(Input!C$75&gt;0,UPPER(Input!C$75),"")</f>
        <v>JOHN HARDIN </v>
      </c>
      <c r="C256" s="98" t="s">
        <v>54</v>
      </c>
      <c r="D256" s="98"/>
      <c r="E256" s="98" t="s">
        <v>54</v>
      </c>
      <c r="F256" s="98"/>
      <c r="G256" s="98" t="s">
        <v>54</v>
      </c>
      <c r="H256" s="98"/>
      <c r="I256" s="98" t="s">
        <v>54</v>
      </c>
      <c r="J256" s="98"/>
      <c r="K256" s="98" t="s">
        <v>54</v>
      </c>
      <c r="L256" s="98"/>
      <c r="M256" s="98" t="s">
        <v>54</v>
      </c>
      <c r="N256" s="98"/>
      <c r="O256" s="88" t="s">
        <v>55</v>
      </c>
      <c r="P256" s="88" t="s">
        <v>55</v>
      </c>
      <c r="Q256" s="88"/>
      <c r="R256" s="88"/>
      <c r="S256" s="88"/>
      <c r="T256" s="88"/>
      <c r="U256" s="88"/>
      <c r="V256" s="88"/>
      <c r="W256" s="88"/>
      <c r="X256" s="89" t="s">
        <v>55</v>
      </c>
      <c r="Y256" s="88" t="s">
        <v>55</v>
      </c>
      <c r="Z256" s="97" t="str">
        <f>IF(B256&gt;0,B256,"")</f>
        <v>JOHN HARDIN </v>
      </c>
      <c r="AA256" s="91" t="s">
        <v>56</v>
      </c>
      <c r="AB256" s="88" t="s">
        <v>55</v>
      </c>
      <c r="AC256" s="91" t="s">
        <v>56</v>
      </c>
      <c r="AD256" s="88" t="s">
        <v>55</v>
      </c>
    </row>
    <row r="257" spans="1:30" s="3" customFormat="1" ht="12" customHeight="1" hidden="1">
      <c r="A257" s="96"/>
      <c r="B257" s="87"/>
      <c r="C257" s="98"/>
      <c r="D257" s="98"/>
      <c r="E257" s="98"/>
      <c r="F257" s="98"/>
      <c r="G257" s="98"/>
      <c r="H257" s="98"/>
      <c r="I257" s="98"/>
      <c r="J257" s="98"/>
      <c r="K257" s="98"/>
      <c r="L257" s="98"/>
      <c r="M257" s="98"/>
      <c r="N257" s="98"/>
      <c r="O257" s="88"/>
      <c r="P257" s="88"/>
      <c r="Q257" s="88"/>
      <c r="R257" s="88"/>
      <c r="S257" s="88"/>
      <c r="T257" s="88"/>
      <c r="U257" s="88"/>
      <c r="V257" s="88"/>
      <c r="W257" s="88"/>
      <c r="X257" s="89"/>
      <c r="Y257" s="88"/>
      <c r="Z257" s="97"/>
      <c r="AA257" s="91"/>
      <c r="AB257" s="88"/>
      <c r="AC257" s="91"/>
      <c r="AD257" s="88"/>
    </row>
    <row r="258" spans="1:30" s="3" customFormat="1" ht="12" customHeight="1">
      <c r="A258" s="96" t="str">
        <f>IF(AND(Input!C$73&gt;0,Input!C76&gt;0,Input!D76="Competitive"),UPPER(Input!C$73),"Hide")</f>
        <v>AAAA</v>
      </c>
      <c r="B258" s="87" t="str">
        <f>IF(Input!C$76&gt;0,UPPER(Input!C$76),"")</f>
        <v>OHIO COUNTY</v>
      </c>
      <c r="C258" s="107">
        <v>138</v>
      </c>
      <c r="D258" s="107"/>
      <c r="E258" s="107">
        <v>141</v>
      </c>
      <c r="F258" s="107"/>
      <c r="G258" s="107">
        <v>129</v>
      </c>
      <c r="H258" s="107"/>
      <c r="I258" s="107">
        <v>134</v>
      </c>
      <c r="J258" s="107"/>
      <c r="K258" s="107">
        <v>145</v>
      </c>
      <c r="L258" s="107"/>
      <c r="M258" s="107">
        <v>154</v>
      </c>
      <c r="N258" s="107"/>
      <c r="O258" s="107"/>
      <c r="P258" s="88">
        <f>(C258+E258+G258+M258)*0.1+(I258+K258)*0.05-O258</f>
        <v>70.15</v>
      </c>
      <c r="Q258" s="88">
        <f>SUM(INT(C258*100000),INT(E258*100000),INT(G258*100000),INT(I258*50000),INT(K258*50000),INT(M258*100000),-(O258*1000000))</f>
        <v>70150000</v>
      </c>
      <c r="R258" s="88">
        <f>IF(Q258&gt;0,(RANK(Q258,(Q$250,Q$258,Q$266,Q$274,Q$282,Q$290,Q$298,Q$306,Q$314,Q$322))),"")</f>
        <v>4</v>
      </c>
      <c r="S258" s="88">
        <f>C258+E258</f>
        <v>279</v>
      </c>
      <c r="T258" s="88">
        <f>IF(S258&gt;0,(RANK(S258,(S$250,S$258,S$266,S$274,S$282,S$290,S$298,S$306,S$314,S$322))),"")</f>
        <v>4</v>
      </c>
      <c r="U258" s="88">
        <f>I258+K258</f>
        <v>279</v>
      </c>
      <c r="V258" s="88">
        <f>IF(U258&gt;0,(RANK(U258,(U$250,U$258,U$266,U$274,U$282,U$290,U$298,U$306,U$314,U$322))),"")</f>
        <v>4</v>
      </c>
      <c r="W258" s="106">
        <f>IF((AND(Q258&gt;0,S258&gt;0,U258&gt;0)),1000000-(R258*10000+T258*100+V258),0)</f>
        <v>959596</v>
      </c>
      <c r="X258" s="89" t="str">
        <f>IF(P258&gt;=80,"I",IF(P258&gt;=60,"II",IF(P258&gt;=40,"III",IF(P258=0,"","IV"))))</f>
        <v>II</v>
      </c>
      <c r="Y258" s="88">
        <f>IF(W258&gt;0,(RANK(W258,(W$250,W$258,W$266,W$274,W$282,W$290,W$298,W$306,W$314,W$322))),"")</f>
        <v>4</v>
      </c>
      <c r="Z258" s="97" t="str">
        <f>IF(B258&gt;0,B258,"")</f>
        <v>OHIO COUNTY</v>
      </c>
      <c r="AA258" s="103">
        <v>139</v>
      </c>
      <c r="AB258" s="88">
        <f>IF(AA258&gt;0,(RANK(AA258,(AA$250,AA$258,AA$266,AA$274,AA$282,AA$290,AA$298,AA$306,AA$314,AA$322))),"")</f>
        <v>4</v>
      </c>
      <c r="AC258" s="103">
        <v>146</v>
      </c>
      <c r="AD258" s="88">
        <f>IF(AC258&gt;0,(RANK(AC258,(AC$250,AC$258,AC$266,AC$274,AC$282,AC$290,AC$298,AC$306,AC$314,AC$322))),"")</f>
        <v>4</v>
      </c>
    </row>
    <row r="259" spans="1:30" s="3" customFormat="1" ht="12" customHeight="1">
      <c r="A259" s="96"/>
      <c r="B259" s="87"/>
      <c r="C259" s="27">
        <f>IF(C258&gt;0,C258*0.1,"")</f>
        <v>13.8</v>
      </c>
      <c r="D259" s="26">
        <f>IF(C258&gt;0,(RANK(C258,(C$250,C$258,C$266,C$274,C$282,C$290,C$298,C$306,C$314,C$322))),"")</f>
        <v>4</v>
      </c>
      <c r="E259" s="27">
        <f>IF(E258&gt;0,E258*0.1,"")</f>
        <v>14.100000000000001</v>
      </c>
      <c r="F259" s="26">
        <f>IF(E258&gt;0,(RANK(E258,(E$250,E$258,E$266,E$274,E$282,E$290,E$298,E$306,E$314,E$322))),"")</f>
        <v>4</v>
      </c>
      <c r="G259" s="27">
        <f>IF(G258&gt;0,G258*0.1,"")</f>
        <v>12.9</v>
      </c>
      <c r="H259" s="26">
        <f>IF(G258&gt;0,(RANK(G258,(G$250,G$258,G$266,G$274,G$282,G$290,G$298,G$306,G$314,G$322))),"")</f>
        <v>5</v>
      </c>
      <c r="I259" s="27">
        <f>IF(I258&gt;0,I258*0.05,"")</f>
        <v>6.7</v>
      </c>
      <c r="J259" s="26">
        <f>IF(I258&gt;0,(RANK(I258,(I$250,I$258,I$266,I$274,I$282,I$290,I$298,I$306,I$314,I$322))),"")</f>
        <v>4</v>
      </c>
      <c r="K259" s="27">
        <f>IF(K258&gt;0,K258*0.05,"")</f>
        <v>7.25</v>
      </c>
      <c r="L259" s="26">
        <f>IF(K258&gt;0,(RANK(K258,(K$250,K$258,K$266,K$274,K$282,K$290,K$298,K$306,K$314,K$322))),"")</f>
        <v>4</v>
      </c>
      <c r="M259" s="27">
        <f>IF(M258&gt;0,M258*0.1,"")</f>
        <v>15.4</v>
      </c>
      <c r="N259" s="26">
        <f>IF(M258&gt;0,(RANK(M258,(M$250,M$258,M$266,M$274,M$282,M$290,M$298,M$306,M$314,M$322))),"")</f>
        <v>4</v>
      </c>
      <c r="O259" s="107"/>
      <c r="P259" s="88"/>
      <c r="Q259" s="88"/>
      <c r="R259" s="88"/>
      <c r="S259" s="88"/>
      <c r="T259" s="88"/>
      <c r="U259" s="88"/>
      <c r="V259" s="88"/>
      <c r="W259" s="106"/>
      <c r="X259" s="89"/>
      <c r="Y259" s="88"/>
      <c r="Z259" s="97"/>
      <c r="AA259" s="103"/>
      <c r="AB259" s="88"/>
      <c r="AC259" s="103"/>
      <c r="AD259" s="88"/>
    </row>
    <row r="260" spans="1:30" s="3" customFormat="1" ht="12" customHeight="1" hidden="1">
      <c r="A260" s="92" t="str">
        <f>IF(AND(Input!C$73&gt;0,Input!C76&gt;0,Input!D76="Festival"),UPPER(Input!C$73),"Hide")</f>
        <v>Hide</v>
      </c>
      <c r="B260" s="86" t="str">
        <f>IF(Input!C$76&gt;0,(UPPER(Input!C$76)&amp;" (Scores)"),"")</f>
        <v>OHIO COUNTY (Scores)</v>
      </c>
      <c r="C260" s="104"/>
      <c r="D260" s="104"/>
      <c r="E260" s="104"/>
      <c r="F260" s="104"/>
      <c r="G260" s="104"/>
      <c r="H260" s="104"/>
      <c r="I260" s="104"/>
      <c r="J260" s="104"/>
      <c r="K260" s="104"/>
      <c r="L260" s="104"/>
      <c r="M260" s="104"/>
      <c r="N260" s="104"/>
      <c r="O260" s="48"/>
      <c r="P260" s="49">
        <f>(C260+E260+G260+M260)*0.1+(I260+K260)*0.05-O260</f>
        <v>0</v>
      </c>
      <c r="Q260" s="90"/>
      <c r="R260" s="90"/>
      <c r="S260" s="90"/>
      <c r="T260" s="90"/>
      <c r="U260" s="90"/>
      <c r="V260" s="90"/>
      <c r="W260" s="90"/>
      <c r="X260" s="102"/>
      <c r="Y260" s="101"/>
      <c r="Z260" s="105" t="str">
        <f>IF(B260&gt;0,B260,"")</f>
        <v>OHIO COUNTY (Scores)</v>
      </c>
      <c r="AA260" s="100"/>
      <c r="AB260" s="101"/>
      <c r="AC260" s="100"/>
      <c r="AD260" s="101"/>
    </row>
    <row r="261" spans="1:30" s="3" customFormat="1" ht="12" customHeight="1" hidden="1">
      <c r="A261" s="93"/>
      <c r="B261" s="86"/>
      <c r="C261" s="90" t="s">
        <v>57</v>
      </c>
      <c r="D261" s="90"/>
      <c r="E261" s="90"/>
      <c r="F261" s="90"/>
      <c r="G261" s="90"/>
      <c r="H261" s="90"/>
      <c r="I261" s="90"/>
      <c r="J261" s="90"/>
      <c r="K261" s="90"/>
      <c r="L261" s="90"/>
      <c r="M261" s="90"/>
      <c r="N261" s="90"/>
      <c r="O261" s="90"/>
      <c r="P261" s="90"/>
      <c r="Q261" s="90"/>
      <c r="R261" s="90"/>
      <c r="S261" s="90"/>
      <c r="T261" s="90"/>
      <c r="U261" s="90"/>
      <c r="V261" s="90"/>
      <c r="W261" s="90"/>
      <c r="X261" s="102"/>
      <c r="Y261" s="101"/>
      <c r="Z261" s="105"/>
      <c r="AA261" s="100"/>
      <c r="AB261" s="101"/>
      <c r="AC261" s="100"/>
      <c r="AD261" s="101"/>
    </row>
    <row r="262" spans="1:30" s="3" customFormat="1" ht="12" customHeight="1" hidden="1">
      <c r="A262" s="94" t="str">
        <f>IF(AND(Input!C$73&gt;0,Input!C76&gt;0,Input!D76="Festival"),UPPER(Input!C$73),"Hide")</f>
        <v>Hide</v>
      </c>
      <c r="B262" s="87" t="str">
        <f>IF(Input!C$76&gt;0,UPPER(Input!C$76),"")</f>
        <v>OHIO COUNTY</v>
      </c>
      <c r="C262" s="99">
        <f>IF(C260&gt;=160,"I",IF(C260&gt;=120,"II",IF(C260&gt;=80,"III",IF(C260=0,"","IV"))))</f>
      </c>
      <c r="D262" s="99"/>
      <c r="E262" s="99">
        <f>IF(E260&gt;=160,"I",IF(E260&gt;=120,"II",IF(E260&gt;=80,"III",IF(E260=0,"","IV"))))</f>
      </c>
      <c r="F262" s="99"/>
      <c r="G262" s="99">
        <f>IF(G260&gt;=160,"I",IF(G260&gt;=120,"II",IF(G260&gt;=80,"III",IF(G260=0,"","IV"))))</f>
      </c>
      <c r="H262" s="99"/>
      <c r="I262" s="99">
        <f>IF(I260&gt;=160,"I",IF(I260&gt;=120,"II",IF(I260&gt;=80,"III",IF(I260=0,"","IV"))))</f>
      </c>
      <c r="J262" s="99"/>
      <c r="K262" s="99">
        <f>IF(K260&gt;=160,"I",IF(K260&gt;=120,"II",IF(K260&gt;=80,"III",IF(K260=0,"","IV"))))</f>
      </c>
      <c r="L262" s="99"/>
      <c r="M262" s="99">
        <f>IF(M260&gt;=160,"I",IF(M260&gt;=120,"II",IF(M260&gt;=80,"III",IF(M260=0,"","IV"))))</f>
      </c>
      <c r="N262" s="99"/>
      <c r="O262" s="97">
        <f>IF(O260&gt;0,"Penalty Applied","")</f>
      </c>
      <c r="P262" s="88" t="s">
        <v>55</v>
      </c>
      <c r="Q262" s="88"/>
      <c r="R262" s="88"/>
      <c r="S262" s="88"/>
      <c r="T262" s="88"/>
      <c r="U262" s="88"/>
      <c r="V262" s="88"/>
      <c r="W262" s="88"/>
      <c r="X262" s="89">
        <f>IF(P260&gt;=80,"I",IF(P260&gt;=60,"II",IF(P260&gt;=40,"III",IF(P260=0,"","IV"))))</f>
      </c>
      <c r="Y262" s="88" t="s">
        <v>55</v>
      </c>
      <c r="Z262" s="97" t="str">
        <f>IF(B262&gt;0,B262,"")</f>
        <v>OHIO COUNTY</v>
      </c>
      <c r="AA262" s="91" t="s">
        <v>55</v>
      </c>
      <c r="AB262" s="88" t="s">
        <v>55</v>
      </c>
      <c r="AC262" s="91" t="s">
        <v>55</v>
      </c>
      <c r="AD262" s="88" t="s">
        <v>55</v>
      </c>
    </row>
    <row r="263" spans="1:30" s="3" customFormat="1" ht="12" customHeight="1" hidden="1">
      <c r="A263" s="95"/>
      <c r="B263" s="87"/>
      <c r="C263" s="99"/>
      <c r="D263" s="99"/>
      <c r="E263" s="99"/>
      <c r="F263" s="99"/>
      <c r="G263" s="99"/>
      <c r="H263" s="99"/>
      <c r="I263" s="99"/>
      <c r="J263" s="99"/>
      <c r="K263" s="99"/>
      <c r="L263" s="99"/>
      <c r="M263" s="99"/>
      <c r="N263" s="99"/>
      <c r="O263" s="97"/>
      <c r="P263" s="88"/>
      <c r="Q263" s="88"/>
      <c r="R263" s="88"/>
      <c r="S263" s="88"/>
      <c r="T263" s="88"/>
      <c r="U263" s="88"/>
      <c r="V263" s="88"/>
      <c r="W263" s="88"/>
      <c r="X263" s="89"/>
      <c r="Y263" s="88"/>
      <c r="Z263" s="97"/>
      <c r="AA263" s="91"/>
      <c r="AB263" s="88"/>
      <c r="AC263" s="91"/>
      <c r="AD263" s="88"/>
    </row>
    <row r="264" spans="1:30" s="3" customFormat="1" ht="12" customHeight="1" hidden="1">
      <c r="A264" s="96" t="str">
        <f>IF(AND(Input!C$73&gt;0,Input!C76&gt;0,Input!D76="Comments Only"),UPPER(Input!C$73),"Hide")</f>
        <v>Hide</v>
      </c>
      <c r="B264" s="87" t="str">
        <f>IF(Input!C$76&gt;0,UPPER(Input!C$76),"")</f>
        <v>OHIO COUNTY</v>
      </c>
      <c r="C264" s="98" t="s">
        <v>54</v>
      </c>
      <c r="D264" s="98"/>
      <c r="E264" s="98" t="s">
        <v>54</v>
      </c>
      <c r="F264" s="98"/>
      <c r="G264" s="98" t="s">
        <v>54</v>
      </c>
      <c r="H264" s="98"/>
      <c r="I264" s="98" t="s">
        <v>54</v>
      </c>
      <c r="J264" s="98"/>
      <c r="K264" s="98" t="s">
        <v>54</v>
      </c>
      <c r="L264" s="98"/>
      <c r="M264" s="98" t="s">
        <v>54</v>
      </c>
      <c r="N264" s="98"/>
      <c r="O264" s="88" t="s">
        <v>55</v>
      </c>
      <c r="P264" s="88" t="s">
        <v>55</v>
      </c>
      <c r="Q264" s="88"/>
      <c r="R264" s="88"/>
      <c r="S264" s="88"/>
      <c r="T264" s="88"/>
      <c r="U264" s="88"/>
      <c r="V264" s="88"/>
      <c r="W264" s="88"/>
      <c r="X264" s="89" t="s">
        <v>55</v>
      </c>
      <c r="Y264" s="88" t="s">
        <v>55</v>
      </c>
      <c r="Z264" s="97" t="str">
        <f>IF(B264&gt;0,B264,"")</f>
        <v>OHIO COUNTY</v>
      </c>
      <c r="AA264" s="91" t="s">
        <v>56</v>
      </c>
      <c r="AB264" s="88" t="s">
        <v>55</v>
      </c>
      <c r="AC264" s="91" t="s">
        <v>56</v>
      </c>
      <c r="AD264" s="88" t="s">
        <v>55</v>
      </c>
    </row>
    <row r="265" spans="1:30" s="3" customFormat="1" ht="12" customHeight="1" hidden="1">
      <c r="A265" s="96"/>
      <c r="B265" s="87"/>
      <c r="C265" s="98"/>
      <c r="D265" s="98"/>
      <c r="E265" s="98"/>
      <c r="F265" s="98"/>
      <c r="G265" s="98"/>
      <c r="H265" s="98"/>
      <c r="I265" s="98"/>
      <c r="J265" s="98"/>
      <c r="K265" s="98"/>
      <c r="L265" s="98"/>
      <c r="M265" s="98"/>
      <c r="N265" s="98"/>
      <c r="O265" s="88"/>
      <c r="P265" s="88"/>
      <c r="Q265" s="88"/>
      <c r="R265" s="88"/>
      <c r="S265" s="88"/>
      <c r="T265" s="88"/>
      <c r="U265" s="88"/>
      <c r="V265" s="88"/>
      <c r="W265" s="88"/>
      <c r="X265" s="89"/>
      <c r="Y265" s="88"/>
      <c r="Z265" s="97"/>
      <c r="AA265" s="91"/>
      <c r="AB265" s="88"/>
      <c r="AC265" s="91"/>
      <c r="AD265" s="88"/>
    </row>
    <row r="266" spans="1:30" s="3" customFormat="1" ht="12" customHeight="1">
      <c r="A266" s="96" t="str">
        <f>IF(AND(Input!C$73&gt;0,Input!C77&gt;0,Input!D77="Competitive"),UPPER(Input!C$73),"Hide")</f>
        <v>AAAA</v>
      </c>
      <c r="B266" s="87" t="str">
        <f>IF(Input!C$77&gt;0,UPPER(Input!C$77),"")</f>
        <v>CALLOWAY COUNTY</v>
      </c>
      <c r="C266" s="107">
        <v>152</v>
      </c>
      <c r="D266" s="107"/>
      <c r="E266" s="107">
        <v>147</v>
      </c>
      <c r="F266" s="107"/>
      <c r="G266" s="107">
        <v>154</v>
      </c>
      <c r="H266" s="107"/>
      <c r="I266" s="107">
        <v>148</v>
      </c>
      <c r="J266" s="107"/>
      <c r="K266" s="107">
        <v>150</v>
      </c>
      <c r="L266" s="107"/>
      <c r="M266" s="107">
        <v>162</v>
      </c>
      <c r="N266" s="107"/>
      <c r="O266" s="107"/>
      <c r="P266" s="88">
        <f>(C266+E266+G266+M266)*0.1+(I266+K266)*0.05-O266</f>
        <v>76.4</v>
      </c>
      <c r="Q266" s="88">
        <f>SUM(INT(C266*100000),INT(E266*100000),INT(G266*100000),INT(I266*50000),INT(K266*50000),INT(M266*100000),-(O266*1000000))</f>
        <v>76400000</v>
      </c>
      <c r="R266" s="88">
        <f>IF(Q266&gt;0,(RANK(Q266,(Q$250,Q$258,Q$266,Q$274,Q$282,Q$290,Q$298,Q$306,Q$314,Q$322))),"")</f>
        <v>3</v>
      </c>
      <c r="S266" s="88">
        <f>C266+E266</f>
        <v>299</v>
      </c>
      <c r="T266" s="88">
        <f>IF(S266&gt;0,(RANK(S266,(S$250,S$258,S$266,S$274,S$282,S$290,S$298,S$306,S$314,S$322))),"")</f>
        <v>3</v>
      </c>
      <c r="U266" s="88">
        <f>I266+K266</f>
        <v>298</v>
      </c>
      <c r="V266" s="88">
        <f>IF(U266&gt;0,(RANK(U266,(U$250,U$258,U$266,U$274,U$282,U$290,U$298,U$306,U$314,U$322))),"")</f>
        <v>3</v>
      </c>
      <c r="W266" s="106">
        <f>IF((AND(Q266&gt;0,S266&gt;0,U266&gt;0)),1000000-(R266*10000+T266*100+V266),0)</f>
        <v>969697</v>
      </c>
      <c r="X266" s="89" t="str">
        <f>IF(P266&gt;=80,"I",IF(P266&gt;=60,"II",IF(P266&gt;=40,"III",IF(P266=0,"","IV"))))</f>
        <v>II</v>
      </c>
      <c r="Y266" s="88">
        <f>IF(W266&gt;0,(RANK(W266,(W$250,W$258,W$266,W$274,W$282,W$290,W$298,W$306,W$314,W$322))),"")</f>
        <v>3</v>
      </c>
      <c r="Z266" s="97" t="str">
        <f>IF(B266&gt;0,B266,"")</f>
        <v>CALLOWAY COUNTY</v>
      </c>
      <c r="AA266" s="103">
        <v>141</v>
      </c>
      <c r="AB266" s="88">
        <f>IF(AA266&gt;0,(RANK(AA266,(AA$250,AA$258,AA$266,AA$274,AA$282,AA$290,AA$298,AA$306,AA$314,AA$322))),"")</f>
        <v>3</v>
      </c>
      <c r="AC266" s="103">
        <v>158</v>
      </c>
      <c r="AD266" s="88">
        <f>IF(AC266&gt;0,(RANK(AC266,(AC$250,AC$258,AC$266,AC$274,AC$282,AC$290,AC$298,AC$306,AC$314,AC$322))),"")</f>
        <v>3</v>
      </c>
    </row>
    <row r="267" spans="1:30" s="3" customFormat="1" ht="12" customHeight="1">
      <c r="A267" s="96"/>
      <c r="B267" s="87"/>
      <c r="C267" s="27">
        <f>IF(C266&gt;0,C266*0.1,"")</f>
        <v>15.200000000000001</v>
      </c>
      <c r="D267" s="26">
        <f>IF(C266&gt;0,(RANK(C266,(C$250,C$258,C$266,C$274,C$282,C$290,C$298,C$306,C$314,C$322))),"")</f>
        <v>3</v>
      </c>
      <c r="E267" s="27">
        <f>IF(E266&gt;0,E266*0.1,"")</f>
        <v>14.700000000000001</v>
      </c>
      <c r="F267" s="26">
        <f>IF(E266&gt;0,(RANK(E266,(E$250,E$258,E$266,E$274,E$282,E$290,E$298,E$306,E$314,E$322))),"")</f>
        <v>3</v>
      </c>
      <c r="G267" s="27">
        <f>IF(G266&gt;0,G266*0.1,"")</f>
        <v>15.4</v>
      </c>
      <c r="H267" s="26">
        <f>IF(G266&gt;0,(RANK(G266,(G$250,G$258,G$266,G$274,G$282,G$290,G$298,G$306,G$314,G$322))),"")</f>
        <v>3</v>
      </c>
      <c r="I267" s="27">
        <f>IF(I266&gt;0,I266*0.05,"")</f>
        <v>7.4</v>
      </c>
      <c r="J267" s="26">
        <f>IF(I266&gt;0,(RANK(I266,(I$250,I$258,I$266,I$274,I$282,I$290,I$298,I$306,I$314,I$322))),"")</f>
        <v>2</v>
      </c>
      <c r="K267" s="27">
        <f>IF(K266&gt;0,K266*0.05,"")</f>
        <v>7.5</v>
      </c>
      <c r="L267" s="26">
        <f>IF(K266&gt;0,(RANK(K266,(K$250,K$258,K$266,K$274,K$282,K$290,K$298,K$306,K$314,K$322))),"")</f>
        <v>3</v>
      </c>
      <c r="M267" s="27">
        <f>IF(M266&gt;0,M266*0.1,"")</f>
        <v>16.2</v>
      </c>
      <c r="N267" s="26">
        <f>IF(M266&gt;0,(RANK(M266,(M$250,M$258,M$266,M$274,M$282,M$290,M$298,M$306,M$314,M$322))),"")</f>
        <v>3</v>
      </c>
      <c r="O267" s="107"/>
      <c r="P267" s="88"/>
      <c r="Q267" s="88"/>
      <c r="R267" s="88"/>
      <c r="S267" s="88"/>
      <c r="T267" s="88"/>
      <c r="U267" s="88"/>
      <c r="V267" s="88"/>
      <c r="W267" s="106"/>
      <c r="X267" s="89"/>
      <c r="Y267" s="88"/>
      <c r="Z267" s="97"/>
      <c r="AA267" s="103"/>
      <c r="AB267" s="88"/>
      <c r="AC267" s="103"/>
      <c r="AD267" s="88"/>
    </row>
    <row r="268" spans="1:30" s="3" customFormat="1" ht="12" customHeight="1" hidden="1">
      <c r="A268" s="92" t="str">
        <f>IF(AND(Input!C$73&gt;0,Input!C77&gt;0,Input!D77="Festival"),UPPER(Input!C$73),"Hide")</f>
        <v>Hide</v>
      </c>
      <c r="B268" s="86" t="str">
        <f>IF(Input!C$77&gt;0,(UPPER(Input!C$77)&amp;" (Scores)"),"")</f>
        <v>CALLOWAY COUNTY (Scores)</v>
      </c>
      <c r="C268" s="104"/>
      <c r="D268" s="104"/>
      <c r="E268" s="104"/>
      <c r="F268" s="104"/>
      <c r="G268" s="104"/>
      <c r="H268" s="104"/>
      <c r="I268" s="104"/>
      <c r="J268" s="104"/>
      <c r="K268" s="104"/>
      <c r="L268" s="104"/>
      <c r="M268" s="104"/>
      <c r="N268" s="104"/>
      <c r="O268" s="48"/>
      <c r="P268" s="49">
        <f>(C268+E268+G268+M268)*0.1+(I268+K268)*0.05-O268</f>
        <v>0</v>
      </c>
      <c r="Q268" s="90"/>
      <c r="R268" s="90"/>
      <c r="S268" s="90"/>
      <c r="T268" s="90"/>
      <c r="U268" s="90"/>
      <c r="V268" s="90"/>
      <c r="W268" s="90"/>
      <c r="X268" s="102"/>
      <c r="Y268" s="101"/>
      <c r="Z268" s="105" t="str">
        <f>IF(B268&gt;0,B268,"")</f>
        <v>CALLOWAY COUNTY (Scores)</v>
      </c>
      <c r="AA268" s="100"/>
      <c r="AB268" s="101"/>
      <c r="AC268" s="100"/>
      <c r="AD268" s="101"/>
    </row>
    <row r="269" spans="1:30" s="3" customFormat="1" ht="12" customHeight="1" hidden="1">
      <c r="A269" s="93"/>
      <c r="B269" s="86"/>
      <c r="C269" s="90" t="s">
        <v>57</v>
      </c>
      <c r="D269" s="90"/>
      <c r="E269" s="90"/>
      <c r="F269" s="90"/>
      <c r="G269" s="90"/>
      <c r="H269" s="90"/>
      <c r="I269" s="90"/>
      <c r="J269" s="90"/>
      <c r="K269" s="90"/>
      <c r="L269" s="90"/>
      <c r="M269" s="90"/>
      <c r="N269" s="90"/>
      <c r="O269" s="90"/>
      <c r="P269" s="90"/>
      <c r="Q269" s="90"/>
      <c r="R269" s="90"/>
      <c r="S269" s="90"/>
      <c r="T269" s="90"/>
      <c r="U269" s="90"/>
      <c r="V269" s="90"/>
      <c r="W269" s="90"/>
      <c r="X269" s="102"/>
      <c r="Y269" s="101"/>
      <c r="Z269" s="105"/>
      <c r="AA269" s="100"/>
      <c r="AB269" s="101"/>
      <c r="AC269" s="100"/>
      <c r="AD269" s="101"/>
    </row>
    <row r="270" spans="1:30" s="3" customFormat="1" ht="12" customHeight="1" hidden="1">
      <c r="A270" s="94" t="str">
        <f>IF(AND(Input!C$73&gt;0,Input!C77&gt;0,Input!D77="Festival"),UPPER(Input!C$73),"Hide")</f>
        <v>Hide</v>
      </c>
      <c r="B270" s="87" t="str">
        <f>IF(Input!C$77&gt;0,UPPER(Input!C$77),"")</f>
        <v>CALLOWAY COUNTY</v>
      </c>
      <c r="C270" s="99">
        <f>IF(C268&gt;=160,"I",IF(C268&gt;=120,"II",IF(C268&gt;=80,"III",IF(C268=0,"","IV"))))</f>
      </c>
      <c r="D270" s="99"/>
      <c r="E270" s="99">
        <f>IF(E268&gt;=160,"I",IF(E268&gt;=120,"II",IF(E268&gt;=80,"III",IF(E268=0,"","IV"))))</f>
      </c>
      <c r="F270" s="99"/>
      <c r="G270" s="99">
        <f>IF(G268&gt;=160,"I",IF(G268&gt;=120,"II",IF(G268&gt;=80,"III",IF(G268=0,"","IV"))))</f>
      </c>
      <c r="H270" s="99"/>
      <c r="I270" s="99">
        <f>IF(I268&gt;=160,"I",IF(I268&gt;=120,"II",IF(I268&gt;=80,"III",IF(I268=0,"","IV"))))</f>
      </c>
      <c r="J270" s="99"/>
      <c r="K270" s="99">
        <f>IF(K268&gt;=160,"I",IF(K268&gt;=120,"II",IF(K268&gt;=80,"III",IF(K268=0,"","IV"))))</f>
      </c>
      <c r="L270" s="99"/>
      <c r="M270" s="99">
        <f>IF(M268&gt;=160,"I",IF(M268&gt;=120,"II",IF(M268&gt;=80,"III",IF(M268=0,"","IV"))))</f>
      </c>
      <c r="N270" s="99"/>
      <c r="O270" s="97">
        <f>IF(O268&gt;0,"Penalty Applied","")</f>
      </c>
      <c r="P270" s="88" t="s">
        <v>55</v>
      </c>
      <c r="Q270" s="88"/>
      <c r="R270" s="88"/>
      <c r="S270" s="88"/>
      <c r="T270" s="88"/>
      <c r="U270" s="88"/>
      <c r="V270" s="88"/>
      <c r="W270" s="88"/>
      <c r="X270" s="89">
        <f>IF(P268&gt;=80,"I",IF(P268&gt;=60,"II",IF(P268&gt;=40,"III",IF(P268=0,"","IV"))))</f>
      </c>
      <c r="Y270" s="88" t="s">
        <v>55</v>
      </c>
      <c r="Z270" s="97" t="str">
        <f>IF(B270&gt;0,B270,"")</f>
        <v>CALLOWAY COUNTY</v>
      </c>
      <c r="AA270" s="91" t="s">
        <v>55</v>
      </c>
      <c r="AB270" s="88" t="s">
        <v>55</v>
      </c>
      <c r="AC270" s="91" t="s">
        <v>55</v>
      </c>
      <c r="AD270" s="88" t="s">
        <v>55</v>
      </c>
    </row>
    <row r="271" spans="1:30" s="3" customFormat="1" ht="12" customHeight="1" hidden="1">
      <c r="A271" s="95"/>
      <c r="B271" s="87"/>
      <c r="C271" s="99"/>
      <c r="D271" s="99"/>
      <c r="E271" s="99"/>
      <c r="F271" s="99"/>
      <c r="G271" s="99"/>
      <c r="H271" s="99"/>
      <c r="I271" s="99"/>
      <c r="J271" s="99"/>
      <c r="K271" s="99"/>
      <c r="L271" s="99"/>
      <c r="M271" s="99"/>
      <c r="N271" s="99"/>
      <c r="O271" s="97"/>
      <c r="P271" s="88"/>
      <c r="Q271" s="88"/>
      <c r="R271" s="88"/>
      <c r="S271" s="88"/>
      <c r="T271" s="88"/>
      <c r="U271" s="88"/>
      <c r="V271" s="88"/>
      <c r="W271" s="88"/>
      <c r="X271" s="89"/>
      <c r="Y271" s="88"/>
      <c r="Z271" s="97"/>
      <c r="AA271" s="91"/>
      <c r="AB271" s="88"/>
      <c r="AC271" s="91"/>
      <c r="AD271" s="88"/>
    </row>
    <row r="272" spans="1:30" s="3" customFormat="1" ht="12" customHeight="1" hidden="1">
      <c r="A272" s="96" t="str">
        <f>IF(AND(Input!C$73&gt;0,Input!C77&gt;0,Input!D77="Comments Only"),UPPER(Input!C$73),"Hide")</f>
        <v>Hide</v>
      </c>
      <c r="B272" s="87" t="str">
        <f>IF(Input!C$77&gt;0,UPPER(Input!C$77),"")</f>
        <v>CALLOWAY COUNTY</v>
      </c>
      <c r="C272" s="98" t="s">
        <v>54</v>
      </c>
      <c r="D272" s="98"/>
      <c r="E272" s="98" t="s">
        <v>54</v>
      </c>
      <c r="F272" s="98"/>
      <c r="G272" s="98" t="s">
        <v>54</v>
      </c>
      <c r="H272" s="98"/>
      <c r="I272" s="98" t="s">
        <v>54</v>
      </c>
      <c r="J272" s="98"/>
      <c r="K272" s="98" t="s">
        <v>54</v>
      </c>
      <c r="L272" s="98"/>
      <c r="M272" s="98" t="s">
        <v>54</v>
      </c>
      <c r="N272" s="98"/>
      <c r="O272" s="88" t="s">
        <v>55</v>
      </c>
      <c r="P272" s="88" t="s">
        <v>55</v>
      </c>
      <c r="Q272" s="88"/>
      <c r="R272" s="88"/>
      <c r="S272" s="88"/>
      <c r="T272" s="88"/>
      <c r="U272" s="88"/>
      <c r="V272" s="88"/>
      <c r="W272" s="88"/>
      <c r="X272" s="89" t="s">
        <v>55</v>
      </c>
      <c r="Y272" s="88" t="s">
        <v>55</v>
      </c>
      <c r="Z272" s="97" t="str">
        <f>IF(B272&gt;0,B272,"")</f>
        <v>CALLOWAY COUNTY</v>
      </c>
      <c r="AA272" s="91" t="s">
        <v>56</v>
      </c>
      <c r="AB272" s="88" t="s">
        <v>55</v>
      </c>
      <c r="AC272" s="91" t="s">
        <v>56</v>
      </c>
      <c r="AD272" s="88" t="s">
        <v>55</v>
      </c>
    </row>
    <row r="273" spans="1:30" s="3" customFormat="1" ht="12" customHeight="1" hidden="1">
      <c r="A273" s="96"/>
      <c r="B273" s="87"/>
      <c r="C273" s="98"/>
      <c r="D273" s="98"/>
      <c r="E273" s="98"/>
      <c r="F273" s="98"/>
      <c r="G273" s="98"/>
      <c r="H273" s="98"/>
      <c r="I273" s="98"/>
      <c r="J273" s="98"/>
      <c r="K273" s="98"/>
      <c r="L273" s="98"/>
      <c r="M273" s="98"/>
      <c r="N273" s="98"/>
      <c r="O273" s="88"/>
      <c r="P273" s="88"/>
      <c r="Q273" s="88"/>
      <c r="R273" s="88"/>
      <c r="S273" s="88"/>
      <c r="T273" s="88"/>
      <c r="U273" s="88"/>
      <c r="V273" s="88"/>
      <c r="W273" s="88"/>
      <c r="X273" s="89"/>
      <c r="Y273" s="88"/>
      <c r="Z273" s="97"/>
      <c r="AA273" s="91"/>
      <c r="AB273" s="88"/>
      <c r="AC273" s="91"/>
      <c r="AD273" s="88"/>
    </row>
    <row r="274" spans="1:30" s="3" customFormat="1" ht="12" customHeight="1">
      <c r="A274" s="96" t="str">
        <f>IF(AND(Input!C$73&gt;0,Input!C78&gt;0,Input!D78="Competitive"),UPPER(Input!C$73),"Hide")</f>
        <v>AAAA</v>
      </c>
      <c r="B274" s="87" t="str">
        <f>IF(Input!C$78&gt;0,UPPER(Input!C$78),"")</f>
        <v>WARREN EAST</v>
      </c>
      <c r="C274" s="107">
        <v>128</v>
      </c>
      <c r="D274" s="107"/>
      <c r="E274" s="107">
        <v>124</v>
      </c>
      <c r="F274" s="107"/>
      <c r="G274" s="107">
        <v>130</v>
      </c>
      <c r="H274" s="107"/>
      <c r="I274" s="107">
        <v>128</v>
      </c>
      <c r="J274" s="107"/>
      <c r="K274" s="107">
        <v>127</v>
      </c>
      <c r="L274" s="107"/>
      <c r="M274" s="107">
        <v>127</v>
      </c>
      <c r="N274" s="107"/>
      <c r="O274" s="107"/>
      <c r="P274" s="88">
        <f>(C274+E274+G274+M274)*0.1+(I274+K274)*0.05-O274</f>
        <v>63.650000000000006</v>
      </c>
      <c r="Q274" s="88">
        <f>SUM(INT(C274*100000),INT(E274*100000),INT(G274*100000),INT(I274*50000),INT(K274*50000),INT(M274*100000),-(O274*1000000))</f>
        <v>63650000</v>
      </c>
      <c r="R274" s="88">
        <f>IF(Q274&gt;0,(RANK(Q274,(Q$250,Q$258,Q$266,Q$274,Q$282,Q$290,Q$298,Q$306,Q$314,Q$322))),"")</f>
        <v>6</v>
      </c>
      <c r="S274" s="88">
        <f>C274+E274</f>
        <v>252</v>
      </c>
      <c r="T274" s="88">
        <f>IF(S274&gt;0,(RANK(S274,(S$250,S$258,S$266,S$274,S$282,S$290,S$298,S$306,S$314,S$322))),"")</f>
        <v>6</v>
      </c>
      <c r="U274" s="88">
        <f>I274+K274</f>
        <v>255</v>
      </c>
      <c r="V274" s="88">
        <f>IF(U274&gt;0,(RANK(U274,(U$250,U$258,U$266,U$274,U$282,U$290,U$298,U$306,U$314,U$322))),"")</f>
        <v>6</v>
      </c>
      <c r="W274" s="106">
        <f>IF((AND(Q274&gt;0,S274&gt;0,U274&gt;0)),1000000-(R274*10000+T274*100+V274),0)</f>
        <v>939394</v>
      </c>
      <c r="X274" s="89" t="str">
        <f>IF(P274&gt;=80,"I",IF(P274&gt;=60,"II",IF(P274&gt;=40,"III",IF(P274=0,"","IV"))))</f>
        <v>II</v>
      </c>
      <c r="Y274" s="88">
        <f>IF(W274&gt;0,(RANK(W274,(W$250,W$258,W$266,W$274,W$282,W$290,W$298,W$306,W$314,W$322))),"")</f>
        <v>6</v>
      </c>
      <c r="Z274" s="97" t="str">
        <f>IF(B274&gt;0,B274,"")</f>
        <v>WARREN EAST</v>
      </c>
      <c r="AA274" s="103">
        <v>123</v>
      </c>
      <c r="AB274" s="88">
        <f>IF(AA274&gt;0,(RANK(AA274,(AA$250,AA$258,AA$266,AA$274,AA$282,AA$290,AA$298,AA$306,AA$314,AA$322))),"")</f>
        <v>5</v>
      </c>
      <c r="AC274" s="103">
        <v>163</v>
      </c>
      <c r="AD274" s="88">
        <f>IF(AC274&gt;0,(RANK(AC274,(AC$250,AC$258,AC$266,AC$274,AC$282,AC$290,AC$298,AC$306,AC$314,AC$322))),"")</f>
        <v>2</v>
      </c>
    </row>
    <row r="275" spans="1:30" s="3" customFormat="1" ht="12" customHeight="1">
      <c r="A275" s="96"/>
      <c r="B275" s="87"/>
      <c r="C275" s="27">
        <f>IF(C274&gt;0,C274*0.1,"")</f>
        <v>12.8</v>
      </c>
      <c r="D275" s="26">
        <f>IF(C274&gt;0,(RANK(C274,(C$250,C$258,C$266,C$274,C$282,C$290,C$298,C$306,C$314,C$322))),"")</f>
        <v>6</v>
      </c>
      <c r="E275" s="27">
        <f>IF(E274&gt;0,E274*0.1,"")</f>
        <v>12.4</v>
      </c>
      <c r="F275" s="26">
        <f>IF(E274&gt;0,(RANK(E274,(E$250,E$258,E$266,E$274,E$282,E$290,E$298,E$306,E$314,E$322))),"")</f>
        <v>6</v>
      </c>
      <c r="G275" s="27">
        <f>IF(G274&gt;0,G274*0.1,"")</f>
        <v>13</v>
      </c>
      <c r="H275" s="26">
        <f>IF(G274&gt;0,(RANK(G274,(G$250,G$258,G$266,G$274,G$282,G$290,G$298,G$306,G$314,G$322))),"")</f>
        <v>4</v>
      </c>
      <c r="I275" s="27">
        <f>IF(I274&gt;0,I274*0.05,"")</f>
        <v>6.4</v>
      </c>
      <c r="J275" s="26">
        <f>IF(I274&gt;0,(RANK(I274,(I$250,I$258,I$266,I$274,I$282,I$290,I$298,I$306,I$314,I$322))),"")</f>
        <v>6</v>
      </c>
      <c r="K275" s="27">
        <f>IF(K274&gt;0,K274*0.05,"")</f>
        <v>6.3500000000000005</v>
      </c>
      <c r="L275" s="26">
        <f>IF(K274&gt;0,(RANK(K274,(K$250,K$258,K$266,K$274,K$282,K$290,K$298,K$306,K$314,K$322))),"")</f>
        <v>6</v>
      </c>
      <c r="M275" s="27">
        <f>IF(M274&gt;0,M274*0.1,"")</f>
        <v>12.700000000000001</v>
      </c>
      <c r="N275" s="26">
        <f>IF(M274&gt;0,(RANK(M274,(M$250,M$258,M$266,M$274,M$282,M$290,M$298,M$306,M$314,M$322))),"")</f>
        <v>6</v>
      </c>
      <c r="O275" s="107"/>
      <c r="P275" s="88"/>
      <c r="Q275" s="88"/>
      <c r="R275" s="88"/>
      <c r="S275" s="88"/>
      <c r="T275" s="88"/>
      <c r="U275" s="88"/>
      <c r="V275" s="88"/>
      <c r="W275" s="106"/>
      <c r="X275" s="89"/>
      <c r="Y275" s="88"/>
      <c r="Z275" s="97"/>
      <c r="AA275" s="103"/>
      <c r="AB275" s="88"/>
      <c r="AC275" s="103"/>
      <c r="AD275" s="88"/>
    </row>
    <row r="276" spans="1:30" s="3" customFormat="1" ht="12" customHeight="1" hidden="1">
      <c r="A276" s="92" t="str">
        <f>IF(AND(Input!C$73&gt;0,Input!C78&gt;0,Input!D78="Festival"),UPPER(Input!C$73),"Hide")</f>
        <v>Hide</v>
      </c>
      <c r="B276" s="86" t="str">
        <f>IF(Input!C$78&gt;0,(UPPER(Input!C$78)&amp;" (Scores)"),"")</f>
        <v>WARREN EAST (Scores)</v>
      </c>
      <c r="C276" s="104"/>
      <c r="D276" s="104"/>
      <c r="E276" s="104"/>
      <c r="F276" s="104"/>
      <c r="G276" s="104"/>
      <c r="H276" s="104"/>
      <c r="I276" s="104"/>
      <c r="J276" s="104"/>
      <c r="K276" s="104"/>
      <c r="L276" s="104"/>
      <c r="M276" s="104"/>
      <c r="N276" s="104"/>
      <c r="O276" s="48"/>
      <c r="P276" s="49">
        <f>(C276+E276+G276+M276)*0.1+(I276+K276)*0.05-O276</f>
        <v>0</v>
      </c>
      <c r="Q276" s="90"/>
      <c r="R276" s="90"/>
      <c r="S276" s="90"/>
      <c r="T276" s="90"/>
      <c r="U276" s="90"/>
      <c r="V276" s="90"/>
      <c r="W276" s="90"/>
      <c r="X276" s="102"/>
      <c r="Y276" s="101"/>
      <c r="Z276" s="105" t="str">
        <f>IF(B276&gt;0,B276,"")</f>
        <v>WARREN EAST (Scores)</v>
      </c>
      <c r="AA276" s="100"/>
      <c r="AB276" s="101"/>
      <c r="AC276" s="100"/>
      <c r="AD276" s="101"/>
    </row>
    <row r="277" spans="1:30" s="3" customFormat="1" ht="12" customHeight="1" hidden="1">
      <c r="A277" s="93"/>
      <c r="B277" s="86"/>
      <c r="C277" s="90" t="s">
        <v>57</v>
      </c>
      <c r="D277" s="90"/>
      <c r="E277" s="90"/>
      <c r="F277" s="90"/>
      <c r="G277" s="90"/>
      <c r="H277" s="90"/>
      <c r="I277" s="90"/>
      <c r="J277" s="90"/>
      <c r="K277" s="90"/>
      <c r="L277" s="90"/>
      <c r="M277" s="90"/>
      <c r="N277" s="90"/>
      <c r="O277" s="90"/>
      <c r="P277" s="90"/>
      <c r="Q277" s="90"/>
      <c r="R277" s="90"/>
      <c r="S277" s="90"/>
      <c r="T277" s="90"/>
      <c r="U277" s="90"/>
      <c r="V277" s="90"/>
      <c r="W277" s="90"/>
      <c r="X277" s="102"/>
      <c r="Y277" s="101"/>
      <c r="Z277" s="105"/>
      <c r="AA277" s="100"/>
      <c r="AB277" s="101"/>
      <c r="AC277" s="100"/>
      <c r="AD277" s="101"/>
    </row>
    <row r="278" spans="1:30" s="3" customFormat="1" ht="12" customHeight="1" hidden="1">
      <c r="A278" s="94" t="str">
        <f>IF(AND(Input!C$73&gt;0,Input!C78&gt;0,Input!D78="Festival"),UPPER(Input!C$73),"Hide")</f>
        <v>Hide</v>
      </c>
      <c r="B278" s="87" t="str">
        <f>IF(Input!C$78&gt;0,UPPER(Input!C$78),"")</f>
        <v>WARREN EAST</v>
      </c>
      <c r="C278" s="99">
        <f>IF(C276&gt;=160,"I",IF(C276&gt;=120,"II",IF(C276&gt;=80,"III",IF(C276=0,"","IV"))))</f>
      </c>
      <c r="D278" s="99"/>
      <c r="E278" s="99">
        <f>IF(E276&gt;=160,"I",IF(E276&gt;=120,"II",IF(E276&gt;=80,"III",IF(E276=0,"","IV"))))</f>
      </c>
      <c r="F278" s="99"/>
      <c r="G278" s="99">
        <f>IF(G276&gt;=160,"I",IF(G276&gt;=120,"II",IF(G276&gt;=80,"III",IF(G276=0,"","IV"))))</f>
      </c>
      <c r="H278" s="99"/>
      <c r="I278" s="99">
        <f>IF(I276&gt;=160,"I",IF(I276&gt;=120,"II",IF(I276&gt;=80,"III",IF(I276=0,"","IV"))))</f>
      </c>
      <c r="J278" s="99"/>
      <c r="K278" s="99">
        <f>IF(K276&gt;=160,"I",IF(K276&gt;=120,"II",IF(K276&gt;=80,"III",IF(K276=0,"","IV"))))</f>
      </c>
      <c r="L278" s="99"/>
      <c r="M278" s="99">
        <f>IF(M276&gt;=160,"I",IF(M276&gt;=120,"II",IF(M276&gt;=80,"III",IF(M276=0,"","IV"))))</f>
      </c>
      <c r="N278" s="99"/>
      <c r="O278" s="97">
        <f>IF(O276&gt;0,"Penalty Applied","")</f>
      </c>
      <c r="P278" s="88" t="s">
        <v>55</v>
      </c>
      <c r="Q278" s="88"/>
      <c r="R278" s="88"/>
      <c r="S278" s="88"/>
      <c r="T278" s="88"/>
      <c r="U278" s="88"/>
      <c r="V278" s="88"/>
      <c r="W278" s="88"/>
      <c r="X278" s="89">
        <f>IF(P276&gt;=80,"I",IF(P276&gt;=60,"II",IF(P276&gt;=40,"III",IF(P276=0,"","IV"))))</f>
      </c>
      <c r="Y278" s="88" t="s">
        <v>55</v>
      </c>
      <c r="Z278" s="97" t="str">
        <f>IF(B278&gt;0,B278,"")</f>
        <v>WARREN EAST</v>
      </c>
      <c r="AA278" s="91" t="s">
        <v>55</v>
      </c>
      <c r="AB278" s="88" t="s">
        <v>55</v>
      </c>
      <c r="AC278" s="91" t="s">
        <v>55</v>
      </c>
      <c r="AD278" s="88" t="s">
        <v>55</v>
      </c>
    </row>
    <row r="279" spans="1:30" s="3" customFormat="1" ht="12" customHeight="1" hidden="1">
      <c r="A279" s="95"/>
      <c r="B279" s="87"/>
      <c r="C279" s="99"/>
      <c r="D279" s="99"/>
      <c r="E279" s="99"/>
      <c r="F279" s="99"/>
      <c r="G279" s="99"/>
      <c r="H279" s="99"/>
      <c r="I279" s="99"/>
      <c r="J279" s="99"/>
      <c r="K279" s="99"/>
      <c r="L279" s="99"/>
      <c r="M279" s="99"/>
      <c r="N279" s="99"/>
      <c r="O279" s="97"/>
      <c r="P279" s="88"/>
      <c r="Q279" s="88"/>
      <c r="R279" s="88"/>
      <c r="S279" s="88"/>
      <c r="T279" s="88"/>
      <c r="U279" s="88"/>
      <c r="V279" s="88"/>
      <c r="W279" s="88"/>
      <c r="X279" s="89"/>
      <c r="Y279" s="88"/>
      <c r="Z279" s="97"/>
      <c r="AA279" s="91"/>
      <c r="AB279" s="88"/>
      <c r="AC279" s="91"/>
      <c r="AD279" s="88"/>
    </row>
    <row r="280" spans="1:30" s="3" customFormat="1" ht="12" customHeight="1" hidden="1">
      <c r="A280" s="96" t="str">
        <f>IF(AND(Input!C$73&gt;0,Input!C78&gt;0,Input!D78="Comments Only"),UPPER(Input!C$73),"Hide")</f>
        <v>Hide</v>
      </c>
      <c r="B280" s="87" t="str">
        <f>IF(Input!C$78&gt;0,UPPER(Input!C$78),"")</f>
        <v>WARREN EAST</v>
      </c>
      <c r="C280" s="98" t="s">
        <v>54</v>
      </c>
      <c r="D280" s="98"/>
      <c r="E280" s="98" t="s">
        <v>54</v>
      </c>
      <c r="F280" s="98"/>
      <c r="G280" s="98" t="s">
        <v>54</v>
      </c>
      <c r="H280" s="98"/>
      <c r="I280" s="98" t="s">
        <v>54</v>
      </c>
      <c r="J280" s="98"/>
      <c r="K280" s="98" t="s">
        <v>54</v>
      </c>
      <c r="L280" s="98"/>
      <c r="M280" s="98" t="s">
        <v>54</v>
      </c>
      <c r="N280" s="98"/>
      <c r="O280" s="88" t="s">
        <v>55</v>
      </c>
      <c r="P280" s="88" t="s">
        <v>55</v>
      </c>
      <c r="Q280" s="88"/>
      <c r="R280" s="88"/>
      <c r="S280" s="88"/>
      <c r="T280" s="88"/>
      <c r="U280" s="88"/>
      <c r="V280" s="88"/>
      <c r="W280" s="88"/>
      <c r="X280" s="89" t="s">
        <v>55</v>
      </c>
      <c r="Y280" s="88" t="s">
        <v>55</v>
      </c>
      <c r="Z280" s="97" t="str">
        <f>IF(B280&gt;0,B280,"")</f>
        <v>WARREN EAST</v>
      </c>
      <c r="AA280" s="91" t="s">
        <v>56</v>
      </c>
      <c r="AB280" s="88" t="s">
        <v>55</v>
      </c>
      <c r="AC280" s="91" t="s">
        <v>56</v>
      </c>
      <c r="AD280" s="88" t="s">
        <v>55</v>
      </c>
    </row>
    <row r="281" spans="1:30" s="3" customFormat="1" ht="12" customHeight="1" hidden="1">
      <c r="A281" s="96"/>
      <c r="B281" s="87"/>
      <c r="C281" s="98"/>
      <c r="D281" s="98"/>
      <c r="E281" s="98"/>
      <c r="F281" s="98"/>
      <c r="G281" s="98"/>
      <c r="H281" s="98"/>
      <c r="I281" s="98"/>
      <c r="J281" s="98"/>
      <c r="K281" s="98"/>
      <c r="L281" s="98"/>
      <c r="M281" s="98"/>
      <c r="N281" s="98"/>
      <c r="O281" s="88"/>
      <c r="P281" s="88"/>
      <c r="Q281" s="88"/>
      <c r="R281" s="88"/>
      <c r="S281" s="88"/>
      <c r="T281" s="88"/>
      <c r="U281" s="88"/>
      <c r="V281" s="88"/>
      <c r="W281" s="88"/>
      <c r="X281" s="89"/>
      <c r="Y281" s="88"/>
      <c r="Z281" s="97"/>
      <c r="AA281" s="91"/>
      <c r="AB281" s="88"/>
      <c r="AC281" s="91"/>
      <c r="AD281" s="88"/>
    </row>
    <row r="282" spans="1:30" s="3" customFormat="1" ht="12" customHeight="1">
      <c r="A282" s="96" t="str">
        <f>IF(AND(Input!C$73&gt;0,Input!C79&gt;0,Input!D79="Competitive"),UPPER(Input!C$73),"Hide")</f>
        <v>AAAA</v>
      </c>
      <c r="B282" s="87" t="str">
        <f>IF(Input!C$79&gt;0,UPPER(Input!C$79),"")</f>
        <v>WARREN CENTRAL</v>
      </c>
      <c r="C282" s="107">
        <v>131</v>
      </c>
      <c r="D282" s="107"/>
      <c r="E282" s="107">
        <v>132</v>
      </c>
      <c r="F282" s="107"/>
      <c r="G282" s="107">
        <v>117</v>
      </c>
      <c r="H282" s="107"/>
      <c r="I282" s="107">
        <v>132</v>
      </c>
      <c r="J282" s="107"/>
      <c r="K282" s="107">
        <v>136</v>
      </c>
      <c r="L282" s="107"/>
      <c r="M282" s="107">
        <v>133</v>
      </c>
      <c r="N282" s="107"/>
      <c r="O282" s="107"/>
      <c r="P282" s="88">
        <f>(C282+E282+G282+M282)*0.1+(I282+K282)*0.05-O282</f>
        <v>64.7</v>
      </c>
      <c r="Q282" s="88">
        <f>SUM(INT(C282*100000),INT(E282*100000),INT(G282*100000),INT(I282*50000),INT(K282*50000),INT(M282*100000),-(O282*1000000))</f>
        <v>64700000</v>
      </c>
      <c r="R282" s="88">
        <f>IF(Q282&gt;0,(RANK(Q282,(Q$250,Q$258,Q$266,Q$274,Q$282,Q$290,Q$298,Q$306,Q$314,Q$322))),"")</f>
        <v>5</v>
      </c>
      <c r="S282" s="88">
        <f>C282+E282</f>
        <v>263</v>
      </c>
      <c r="T282" s="88">
        <f>IF(S282&gt;0,(RANK(S282,(S$250,S$258,S$266,S$274,S$282,S$290,S$298,S$306,S$314,S$322))),"")</f>
        <v>5</v>
      </c>
      <c r="U282" s="88">
        <f>I282+K282</f>
        <v>268</v>
      </c>
      <c r="V282" s="88">
        <f>IF(U282&gt;0,(RANK(U282,(U$250,U$258,U$266,U$274,U$282,U$290,U$298,U$306,U$314,U$322))),"")</f>
        <v>5</v>
      </c>
      <c r="W282" s="106">
        <f>IF((AND(Q282&gt;0,S282&gt;0,U282&gt;0)),1000000-(R282*10000+T282*100+V282),0)</f>
        <v>949495</v>
      </c>
      <c r="X282" s="89" t="str">
        <f>IF(P282&gt;=80,"I",IF(P282&gt;=60,"II",IF(P282&gt;=40,"III",IF(P282=0,"","IV"))))</f>
        <v>II</v>
      </c>
      <c r="Y282" s="88">
        <f>IF(W282&gt;0,(RANK(W282,(W$250,W$258,W$266,W$274,W$282,W$290,W$298,W$306,W$314,W$322))),"")</f>
        <v>5</v>
      </c>
      <c r="Z282" s="97" t="str">
        <f>IF(B282&gt;0,B282,"")</f>
        <v>WARREN CENTRAL</v>
      </c>
      <c r="AA282" s="103">
        <v>119</v>
      </c>
      <c r="AB282" s="88">
        <f>IF(AA282&gt;0,(RANK(AA282,(AA$250,AA$258,AA$266,AA$274,AA$282,AA$290,AA$298,AA$306,AA$314,AA$322))),"")</f>
        <v>6</v>
      </c>
      <c r="AC282" s="103">
        <v>126</v>
      </c>
      <c r="AD282" s="88">
        <f>IF(AC282&gt;0,(RANK(AC282,(AC$250,AC$258,AC$266,AC$274,AC$282,AC$290,AC$298,AC$306,AC$314,AC$322))),"")</f>
        <v>6</v>
      </c>
    </row>
    <row r="283" spans="1:30" s="3" customFormat="1" ht="12" customHeight="1">
      <c r="A283" s="96"/>
      <c r="B283" s="87"/>
      <c r="C283" s="27">
        <f>IF(C282&gt;0,C282*0.1,"")</f>
        <v>13.100000000000001</v>
      </c>
      <c r="D283" s="26">
        <f>IF(C282&gt;0,(RANK(C282,(C$250,C$258,C$266,C$274,C$282,C$290,C$298,C$306,C$314,C$322))),"")</f>
        <v>5</v>
      </c>
      <c r="E283" s="27">
        <f>IF(E282&gt;0,E282*0.1,"")</f>
        <v>13.200000000000001</v>
      </c>
      <c r="F283" s="26">
        <f>IF(E282&gt;0,(RANK(E282,(E$250,E$258,E$266,E$274,E$282,E$290,E$298,E$306,E$314,E$322))),"")</f>
        <v>5</v>
      </c>
      <c r="G283" s="27">
        <f>IF(G282&gt;0,G282*0.1,"")</f>
        <v>11.700000000000001</v>
      </c>
      <c r="H283" s="26">
        <f>IF(G282&gt;0,(RANK(G282,(G$250,G$258,G$266,G$274,G$282,G$290,G$298,G$306,G$314,G$322))),"")</f>
        <v>6</v>
      </c>
      <c r="I283" s="27">
        <f>IF(I282&gt;0,I282*0.05,"")</f>
        <v>6.6000000000000005</v>
      </c>
      <c r="J283" s="26">
        <f>IF(I282&gt;0,(RANK(I282,(I$250,I$258,I$266,I$274,I$282,I$290,I$298,I$306,I$314,I$322))),"")</f>
        <v>5</v>
      </c>
      <c r="K283" s="27">
        <f>IF(K282&gt;0,K282*0.05,"")</f>
        <v>6.800000000000001</v>
      </c>
      <c r="L283" s="26">
        <f>IF(K282&gt;0,(RANK(K282,(K$250,K$258,K$266,K$274,K$282,K$290,K$298,K$306,K$314,K$322))),"")</f>
        <v>5</v>
      </c>
      <c r="M283" s="27">
        <f>IF(M282&gt;0,M282*0.1,"")</f>
        <v>13.3</v>
      </c>
      <c r="N283" s="26">
        <f>IF(M282&gt;0,(RANK(M282,(M$250,M$258,M$266,M$274,M$282,M$290,M$298,M$306,M$314,M$322))),"")</f>
        <v>5</v>
      </c>
      <c r="O283" s="107"/>
      <c r="P283" s="88"/>
      <c r="Q283" s="88"/>
      <c r="R283" s="88"/>
      <c r="S283" s="88"/>
      <c r="T283" s="88"/>
      <c r="U283" s="88"/>
      <c r="V283" s="88"/>
      <c r="W283" s="106"/>
      <c r="X283" s="89"/>
      <c r="Y283" s="88"/>
      <c r="Z283" s="97"/>
      <c r="AA283" s="103"/>
      <c r="AB283" s="88"/>
      <c r="AC283" s="103"/>
      <c r="AD283" s="88"/>
    </row>
    <row r="284" spans="1:30" s="3" customFormat="1" ht="12" customHeight="1" hidden="1">
      <c r="A284" s="92" t="str">
        <f>IF(AND(Input!C$73&gt;0,Input!C79&gt;0,Input!D79="Festival"),UPPER(Input!C$73),"Hide")</f>
        <v>Hide</v>
      </c>
      <c r="B284" s="86" t="str">
        <f>IF(Input!C$79&gt;0,(UPPER(Input!C$79)&amp;" (Scores)"),"")</f>
        <v>WARREN CENTRAL (Scores)</v>
      </c>
      <c r="C284" s="104"/>
      <c r="D284" s="104"/>
      <c r="E284" s="104"/>
      <c r="F284" s="104"/>
      <c r="G284" s="104"/>
      <c r="H284" s="104"/>
      <c r="I284" s="104"/>
      <c r="J284" s="104"/>
      <c r="K284" s="104"/>
      <c r="L284" s="104"/>
      <c r="M284" s="104"/>
      <c r="N284" s="104"/>
      <c r="O284" s="48"/>
      <c r="P284" s="49">
        <f>(C284+E284+G284+M284)*0.1+(I284+K284)*0.05-O284</f>
        <v>0</v>
      </c>
      <c r="Q284" s="90"/>
      <c r="R284" s="90"/>
      <c r="S284" s="90"/>
      <c r="T284" s="90"/>
      <c r="U284" s="90"/>
      <c r="V284" s="90"/>
      <c r="W284" s="90"/>
      <c r="X284" s="102"/>
      <c r="Y284" s="101"/>
      <c r="Z284" s="105" t="str">
        <f>IF(B284&gt;0,B284,"")</f>
        <v>WARREN CENTRAL (Scores)</v>
      </c>
      <c r="AA284" s="100"/>
      <c r="AB284" s="101"/>
      <c r="AC284" s="100"/>
      <c r="AD284" s="101"/>
    </row>
    <row r="285" spans="1:30" s="3" customFormat="1" ht="12" customHeight="1" hidden="1">
      <c r="A285" s="93"/>
      <c r="B285" s="86"/>
      <c r="C285" s="90" t="s">
        <v>57</v>
      </c>
      <c r="D285" s="90"/>
      <c r="E285" s="90"/>
      <c r="F285" s="90"/>
      <c r="G285" s="90"/>
      <c r="H285" s="90"/>
      <c r="I285" s="90"/>
      <c r="J285" s="90"/>
      <c r="K285" s="90"/>
      <c r="L285" s="90"/>
      <c r="M285" s="90"/>
      <c r="N285" s="90"/>
      <c r="O285" s="90"/>
      <c r="P285" s="90"/>
      <c r="Q285" s="90"/>
      <c r="R285" s="90"/>
      <c r="S285" s="90"/>
      <c r="T285" s="90"/>
      <c r="U285" s="90"/>
      <c r="V285" s="90"/>
      <c r="W285" s="90"/>
      <c r="X285" s="102"/>
      <c r="Y285" s="101"/>
      <c r="Z285" s="105"/>
      <c r="AA285" s="100"/>
      <c r="AB285" s="101"/>
      <c r="AC285" s="100"/>
      <c r="AD285" s="101"/>
    </row>
    <row r="286" spans="1:30" s="3" customFormat="1" ht="12" customHeight="1" hidden="1">
      <c r="A286" s="94" t="str">
        <f>IF(AND(Input!C$73&gt;0,Input!C79&gt;0,Input!D79="Festival"),UPPER(Input!C$73),"Hide")</f>
        <v>Hide</v>
      </c>
      <c r="B286" s="87" t="str">
        <f>IF(Input!C$79&gt;0,UPPER(Input!C$79),"")</f>
        <v>WARREN CENTRAL</v>
      </c>
      <c r="C286" s="99">
        <f>IF(C284&gt;=160,"I",IF(C284&gt;=120,"II",IF(C284&gt;=80,"III",IF(C284=0,"","IV"))))</f>
      </c>
      <c r="D286" s="99"/>
      <c r="E286" s="99">
        <f>IF(E284&gt;=160,"I",IF(E284&gt;=120,"II",IF(E284&gt;=80,"III",IF(E284=0,"","IV"))))</f>
      </c>
      <c r="F286" s="99"/>
      <c r="G286" s="99">
        <f>IF(G284&gt;=160,"I",IF(G284&gt;=120,"II",IF(G284&gt;=80,"III",IF(G284=0,"","IV"))))</f>
      </c>
      <c r="H286" s="99"/>
      <c r="I286" s="99">
        <f>IF(I284&gt;=160,"I",IF(I284&gt;=120,"II",IF(I284&gt;=80,"III",IF(I284=0,"","IV"))))</f>
      </c>
      <c r="J286" s="99"/>
      <c r="K286" s="99">
        <f>IF(K284&gt;=160,"I",IF(K284&gt;=120,"II",IF(K284&gt;=80,"III",IF(K284=0,"","IV"))))</f>
      </c>
      <c r="L286" s="99"/>
      <c r="M286" s="99">
        <f>IF(M284&gt;=160,"I",IF(M284&gt;=120,"II",IF(M284&gt;=80,"III",IF(M284=0,"","IV"))))</f>
      </c>
      <c r="N286" s="99"/>
      <c r="O286" s="97">
        <f>IF(O284&gt;0,"Penalty Applied","")</f>
      </c>
      <c r="P286" s="88" t="s">
        <v>55</v>
      </c>
      <c r="Q286" s="88"/>
      <c r="R286" s="88"/>
      <c r="S286" s="88"/>
      <c r="T286" s="88"/>
      <c r="U286" s="88"/>
      <c r="V286" s="88"/>
      <c r="W286" s="88"/>
      <c r="X286" s="89">
        <f>IF(P284&gt;=80,"I",IF(P284&gt;=60,"II",IF(P284&gt;=40,"III",IF(P284=0,"","IV"))))</f>
      </c>
      <c r="Y286" s="88" t="s">
        <v>55</v>
      </c>
      <c r="Z286" s="97" t="str">
        <f>IF(B286&gt;0,B286,"")</f>
        <v>WARREN CENTRAL</v>
      </c>
      <c r="AA286" s="91" t="s">
        <v>55</v>
      </c>
      <c r="AB286" s="88" t="s">
        <v>55</v>
      </c>
      <c r="AC286" s="91" t="s">
        <v>55</v>
      </c>
      <c r="AD286" s="88" t="s">
        <v>55</v>
      </c>
    </row>
    <row r="287" spans="1:30" s="3" customFormat="1" ht="12" customHeight="1" hidden="1">
      <c r="A287" s="95"/>
      <c r="B287" s="87"/>
      <c r="C287" s="99"/>
      <c r="D287" s="99"/>
      <c r="E287" s="99"/>
      <c r="F287" s="99"/>
      <c r="G287" s="99"/>
      <c r="H287" s="99"/>
      <c r="I287" s="99"/>
      <c r="J287" s="99"/>
      <c r="K287" s="99"/>
      <c r="L287" s="99"/>
      <c r="M287" s="99"/>
      <c r="N287" s="99"/>
      <c r="O287" s="97"/>
      <c r="P287" s="88"/>
      <c r="Q287" s="88"/>
      <c r="R287" s="88"/>
      <c r="S287" s="88"/>
      <c r="T287" s="88"/>
      <c r="U287" s="88"/>
      <c r="V287" s="88"/>
      <c r="W287" s="88"/>
      <c r="X287" s="89"/>
      <c r="Y287" s="88"/>
      <c r="Z287" s="97"/>
      <c r="AA287" s="91"/>
      <c r="AB287" s="88"/>
      <c r="AC287" s="91"/>
      <c r="AD287" s="88"/>
    </row>
    <row r="288" spans="1:30" s="3" customFormat="1" ht="12" customHeight="1" hidden="1">
      <c r="A288" s="96" t="str">
        <f>IF(AND(Input!C$73&gt;0,Input!C79&gt;0,Input!D79="Comments Only"),UPPER(Input!C$73),"Hide")</f>
        <v>Hide</v>
      </c>
      <c r="B288" s="87" t="str">
        <f>IF(Input!C$79&gt;0,UPPER(Input!C$79),"")</f>
        <v>WARREN CENTRAL</v>
      </c>
      <c r="C288" s="98" t="s">
        <v>54</v>
      </c>
      <c r="D288" s="98"/>
      <c r="E288" s="98" t="s">
        <v>54</v>
      </c>
      <c r="F288" s="98"/>
      <c r="G288" s="98" t="s">
        <v>54</v>
      </c>
      <c r="H288" s="98"/>
      <c r="I288" s="98" t="s">
        <v>54</v>
      </c>
      <c r="J288" s="98"/>
      <c r="K288" s="98" t="s">
        <v>54</v>
      </c>
      <c r="L288" s="98"/>
      <c r="M288" s="98" t="s">
        <v>54</v>
      </c>
      <c r="N288" s="98"/>
      <c r="O288" s="88" t="s">
        <v>55</v>
      </c>
      <c r="P288" s="88" t="s">
        <v>55</v>
      </c>
      <c r="Q288" s="88"/>
      <c r="R288" s="88"/>
      <c r="S288" s="88"/>
      <c r="T288" s="88"/>
      <c r="U288" s="88"/>
      <c r="V288" s="88"/>
      <c r="W288" s="88"/>
      <c r="X288" s="89" t="s">
        <v>55</v>
      </c>
      <c r="Y288" s="88" t="s">
        <v>55</v>
      </c>
      <c r="Z288" s="97" t="str">
        <f>IF(B288&gt;0,B288,"")</f>
        <v>WARREN CENTRAL</v>
      </c>
      <c r="AA288" s="91" t="s">
        <v>56</v>
      </c>
      <c r="AB288" s="88" t="s">
        <v>55</v>
      </c>
      <c r="AC288" s="91" t="s">
        <v>56</v>
      </c>
      <c r="AD288" s="88" t="s">
        <v>55</v>
      </c>
    </row>
    <row r="289" spans="1:30" s="3" customFormat="1" ht="12" customHeight="1" hidden="1">
      <c r="A289" s="96"/>
      <c r="B289" s="87"/>
      <c r="C289" s="98"/>
      <c r="D289" s="98"/>
      <c r="E289" s="98"/>
      <c r="F289" s="98"/>
      <c r="G289" s="98"/>
      <c r="H289" s="98"/>
      <c r="I289" s="98"/>
      <c r="J289" s="98"/>
      <c r="K289" s="98"/>
      <c r="L289" s="98"/>
      <c r="M289" s="98"/>
      <c r="N289" s="98"/>
      <c r="O289" s="88"/>
      <c r="P289" s="88"/>
      <c r="Q289" s="88"/>
      <c r="R289" s="88"/>
      <c r="S289" s="88"/>
      <c r="T289" s="88"/>
      <c r="U289" s="88"/>
      <c r="V289" s="88"/>
      <c r="W289" s="88"/>
      <c r="X289" s="89"/>
      <c r="Y289" s="88"/>
      <c r="Z289" s="97"/>
      <c r="AA289" s="91"/>
      <c r="AB289" s="88"/>
      <c r="AC289" s="91"/>
      <c r="AD289" s="88"/>
    </row>
    <row r="290" spans="1:30" s="3" customFormat="1" ht="12" customHeight="1">
      <c r="A290" s="96" t="str">
        <f>IF(AND(Input!C$73&gt;0,Input!C80&gt;0,Input!D80="Competitive"),UPPER(Input!C$73),"Hide")</f>
        <v>AAAA</v>
      </c>
      <c r="B290" s="87" t="str">
        <f>IF(Input!C$80&gt;0,UPPER(Input!C$80),"")</f>
        <v>MADISONVILLE NORTH HOPKINS</v>
      </c>
      <c r="C290" s="107">
        <v>171</v>
      </c>
      <c r="D290" s="107"/>
      <c r="E290" s="107">
        <v>169</v>
      </c>
      <c r="F290" s="107"/>
      <c r="G290" s="107">
        <v>184</v>
      </c>
      <c r="H290" s="107"/>
      <c r="I290" s="107">
        <v>165</v>
      </c>
      <c r="J290" s="107"/>
      <c r="K290" s="107">
        <v>172</v>
      </c>
      <c r="L290" s="107"/>
      <c r="M290" s="107">
        <v>168</v>
      </c>
      <c r="N290" s="107"/>
      <c r="O290" s="107"/>
      <c r="P290" s="88">
        <f>(C290+E290+G290+M290)*0.1+(I290+K290)*0.05-O290</f>
        <v>86.05000000000001</v>
      </c>
      <c r="Q290" s="88">
        <f>SUM(INT(C290*100000),INT(E290*100000),INT(G290*100000),INT(I290*50000),INT(K290*50000),INT(M290*100000),-(O290*1000000))</f>
        <v>86050000</v>
      </c>
      <c r="R290" s="88">
        <f>IF(Q290&gt;0,(RANK(Q290,(Q$250,Q$258,Q$266,Q$274,Q$282,Q$290,Q$298,Q$306,Q$314,Q$322))),"")</f>
        <v>1</v>
      </c>
      <c r="S290" s="88">
        <f>C290+E290</f>
        <v>340</v>
      </c>
      <c r="T290" s="88">
        <f>IF(S290&gt;0,(RANK(S290,(S$250,S$258,S$266,S$274,S$282,S$290,S$298,S$306,S$314,S$322))),"")</f>
        <v>1</v>
      </c>
      <c r="U290" s="88">
        <f>I290+K290</f>
        <v>337</v>
      </c>
      <c r="V290" s="88">
        <f>IF(U290&gt;0,(RANK(U290,(U$250,U$258,U$266,U$274,U$282,U$290,U$298,U$306,U$314,U$322))),"")</f>
        <v>1</v>
      </c>
      <c r="W290" s="106">
        <f>IF((AND(Q290&gt;0,S290&gt;0,U290&gt;0)),1000000-(R290*10000+T290*100+V290),0)</f>
        <v>989899</v>
      </c>
      <c r="X290" s="89" t="str">
        <f>IF(P290&gt;=80,"I",IF(P290&gt;=60,"II",IF(P290&gt;=40,"III",IF(P290=0,"","IV"))))</f>
        <v>I</v>
      </c>
      <c r="Y290" s="88">
        <f>IF(W290&gt;0,(RANK(W290,(W$250,W$258,W$266,W$274,W$282,W$290,W$298,W$306,W$314,W$322))),"")</f>
        <v>1</v>
      </c>
      <c r="Z290" s="97" t="str">
        <f>IF(B290&gt;0,B290,"")</f>
        <v>MADISONVILLE NORTH HOPKINS</v>
      </c>
      <c r="AA290" s="103">
        <v>168</v>
      </c>
      <c r="AB290" s="88">
        <f>IF(AA290&gt;0,(RANK(AA290,(AA$250,AA$258,AA$266,AA$274,AA$282,AA$290,AA$298,AA$306,AA$314,AA$322))),"")</f>
        <v>1</v>
      </c>
      <c r="AC290" s="103">
        <v>169</v>
      </c>
      <c r="AD290" s="88">
        <f>IF(AC290&gt;0,(RANK(AC290,(AC$250,AC$258,AC$266,AC$274,AC$282,AC$290,AC$298,AC$306,AC$314,AC$322))),"")</f>
        <v>1</v>
      </c>
    </row>
    <row r="291" spans="1:30" ht="12" customHeight="1">
      <c r="A291" s="96"/>
      <c r="B291" s="87"/>
      <c r="C291" s="27">
        <f>IF(C290&gt;0,C290*0.1,"")</f>
        <v>17.1</v>
      </c>
      <c r="D291" s="26">
        <f>IF(C290&gt;0,(RANK(C290,(C$250,C$258,C$266,C$274,C$282,C$290,C$298,C$306,C$314,C$322))),"")</f>
        <v>1</v>
      </c>
      <c r="E291" s="27">
        <f>IF(E290&gt;0,E290*0.1,"")</f>
        <v>16.900000000000002</v>
      </c>
      <c r="F291" s="26">
        <f>IF(E290&gt;0,(RANK(E290,(E$250,E$258,E$266,E$274,E$282,E$290,E$298,E$306,E$314,E$322))),"")</f>
        <v>1</v>
      </c>
      <c r="G291" s="27">
        <f>IF(G290&gt;0,G290*0.1,"")</f>
        <v>18.400000000000002</v>
      </c>
      <c r="H291" s="26">
        <f>IF(G290&gt;0,(RANK(G290,(G$250,G$258,G$266,G$274,G$282,G$290,G$298,G$306,G$314,G$322))),"")</f>
        <v>1</v>
      </c>
      <c r="I291" s="27">
        <f>IF(I290&gt;0,I290*0.05,"")</f>
        <v>8.25</v>
      </c>
      <c r="J291" s="26">
        <f>IF(I290&gt;0,(RANK(I290,(I$250,I$258,I$266,I$274,I$282,I$290,I$298,I$306,I$314,I$322))),"")</f>
        <v>1</v>
      </c>
      <c r="K291" s="27">
        <f>IF(K290&gt;0,K290*0.05,"")</f>
        <v>8.6</v>
      </c>
      <c r="L291" s="26">
        <f>IF(K290&gt;0,(RANK(K290,(K$250,K$258,K$266,K$274,K$282,K$290,K$298,K$306,K$314,K$322))),"")</f>
        <v>1</v>
      </c>
      <c r="M291" s="27">
        <f>IF(M290&gt;0,M290*0.1,"")</f>
        <v>16.8</v>
      </c>
      <c r="N291" s="26">
        <f>IF(M290&gt;0,(RANK(M290,(M$250,M$258,M$266,M$274,M$282,M$290,M$298,M$306,M$314,M$322))),"")</f>
        <v>1</v>
      </c>
      <c r="O291" s="107"/>
      <c r="P291" s="88"/>
      <c r="Q291" s="88"/>
      <c r="R291" s="88"/>
      <c r="S291" s="88"/>
      <c r="T291" s="88"/>
      <c r="U291" s="88"/>
      <c r="V291" s="88"/>
      <c r="W291" s="106"/>
      <c r="X291" s="89"/>
      <c r="Y291" s="88"/>
      <c r="Z291" s="97"/>
      <c r="AA291" s="103"/>
      <c r="AB291" s="88"/>
      <c r="AC291" s="103"/>
      <c r="AD291" s="88"/>
    </row>
    <row r="292" spans="1:30" s="3" customFormat="1" ht="12" customHeight="1" hidden="1">
      <c r="A292" s="92" t="str">
        <f>IF(AND(Input!C$73&gt;0,Input!C80&gt;0,Input!D80="Festival"),UPPER(Input!C$73),"Hide")</f>
        <v>Hide</v>
      </c>
      <c r="B292" s="86" t="str">
        <f>IF(Input!C$80&gt;0,(UPPER(Input!C$80)&amp;" (Scores)"),"")</f>
        <v>MADISONVILLE NORTH HOPKINS (Scores)</v>
      </c>
      <c r="C292" s="104"/>
      <c r="D292" s="104"/>
      <c r="E292" s="104"/>
      <c r="F292" s="104"/>
      <c r="G292" s="104"/>
      <c r="H292" s="104"/>
      <c r="I292" s="104"/>
      <c r="J292" s="104"/>
      <c r="K292" s="104"/>
      <c r="L292" s="104"/>
      <c r="M292" s="104"/>
      <c r="N292" s="104"/>
      <c r="O292" s="48"/>
      <c r="P292" s="49">
        <f>(C292+E292+G292+M292)*0.1+(I292+K292)*0.05-O292</f>
        <v>0</v>
      </c>
      <c r="Q292" s="90"/>
      <c r="R292" s="90"/>
      <c r="S292" s="90"/>
      <c r="T292" s="90"/>
      <c r="U292" s="90"/>
      <c r="V292" s="90"/>
      <c r="W292" s="90"/>
      <c r="X292" s="102"/>
      <c r="Y292" s="101"/>
      <c r="Z292" s="105" t="str">
        <f>IF(B292&gt;0,B292,"")</f>
        <v>MADISONVILLE NORTH HOPKINS (Scores)</v>
      </c>
      <c r="AA292" s="100"/>
      <c r="AB292" s="101"/>
      <c r="AC292" s="100"/>
      <c r="AD292" s="101"/>
    </row>
    <row r="293" spans="1:30" s="3" customFormat="1" ht="12" customHeight="1" hidden="1">
      <c r="A293" s="93"/>
      <c r="B293" s="86"/>
      <c r="C293" s="90" t="s">
        <v>57</v>
      </c>
      <c r="D293" s="90"/>
      <c r="E293" s="90"/>
      <c r="F293" s="90"/>
      <c r="G293" s="90"/>
      <c r="H293" s="90"/>
      <c r="I293" s="90"/>
      <c r="J293" s="90"/>
      <c r="K293" s="90"/>
      <c r="L293" s="90"/>
      <c r="M293" s="90"/>
      <c r="N293" s="90"/>
      <c r="O293" s="90"/>
      <c r="P293" s="90"/>
      <c r="Q293" s="90"/>
      <c r="R293" s="90"/>
      <c r="S293" s="90"/>
      <c r="T293" s="90"/>
      <c r="U293" s="90"/>
      <c r="V293" s="90"/>
      <c r="W293" s="90"/>
      <c r="X293" s="102"/>
      <c r="Y293" s="101"/>
      <c r="Z293" s="105"/>
      <c r="AA293" s="100"/>
      <c r="AB293" s="101"/>
      <c r="AC293" s="100"/>
      <c r="AD293" s="101"/>
    </row>
    <row r="294" spans="1:30" s="3" customFormat="1" ht="12" customHeight="1" hidden="1">
      <c r="A294" s="94" t="str">
        <f>IF(AND(Input!C$73&gt;0,Input!C80&gt;0,Input!D80="Festival"),UPPER(Input!C$73),"Hide")</f>
        <v>Hide</v>
      </c>
      <c r="B294" s="87" t="str">
        <f>IF(Input!C$80&gt;0,UPPER(Input!C$80),"")</f>
        <v>MADISONVILLE NORTH HOPKINS</v>
      </c>
      <c r="C294" s="99">
        <f>IF(C292&gt;=160,"I",IF(C292&gt;=120,"II",IF(C292&gt;=80,"III",IF(C292=0,"","IV"))))</f>
      </c>
      <c r="D294" s="99"/>
      <c r="E294" s="99">
        <f>IF(E292&gt;=160,"I",IF(E292&gt;=120,"II",IF(E292&gt;=80,"III",IF(E292=0,"","IV"))))</f>
      </c>
      <c r="F294" s="99"/>
      <c r="G294" s="99">
        <f>IF(G292&gt;=160,"I",IF(G292&gt;=120,"II",IF(G292&gt;=80,"III",IF(G292=0,"","IV"))))</f>
      </c>
      <c r="H294" s="99"/>
      <c r="I294" s="99">
        <f>IF(I292&gt;=160,"I",IF(I292&gt;=120,"II",IF(I292&gt;=80,"III",IF(I292=0,"","IV"))))</f>
      </c>
      <c r="J294" s="99"/>
      <c r="K294" s="99">
        <f>IF(K292&gt;=160,"I",IF(K292&gt;=120,"II",IF(K292&gt;=80,"III",IF(K292=0,"","IV"))))</f>
      </c>
      <c r="L294" s="99"/>
      <c r="M294" s="99">
        <f>IF(M292&gt;=160,"I",IF(M292&gt;=120,"II",IF(M292&gt;=80,"III",IF(M292=0,"","IV"))))</f>
      </c>
      <c r="N294" s="99"/>
      <c r="O294" s="97">
        <f>IF(O292&gt;0,"Penalty Applied","")</f>
      </c>
      <c r="P294" s="88" t="s">
        <v>55</v>
      </c>
      <c r="Q294" s="88"/>
      <c r="R294" s="88"/>
      <c r="S294" s="88"/>
      <c r="T294" s="88"/>
      <c r="U294" s="88"/>
      <c r="V294" s="88"/>
      <c r="W294" s="88"/>
      <c r="X294" s="89">
        <f>IF(P292&gt;=80,"I",IF(P292&gt;=60,"II",IF(P292&gt;=40,"III",IF(P292=0,"","IV"))))</f>
      </c>
      <c r="Y294" s="88" t="s">
        <v>55</v>
      </c>
      <c r="Z294" s="97" t="str">
        <f>IF(B294&gt;0,B294,"")</f>
        <v>MADISONVILLE NORTH HOPKINS</v>
      </c>
      <c r="AA294" s="91" t="s">
        <v>55</v>
      </c>
      <c r="AB294" s="88" t="s">
        <v>55</v>
      </c>
      <c r="AC294" s="91" t="s">
        <v>55</v>
      </c>
      <c r="AD294" s="88" t="s">
        <v>55</v>
      </c>
    </row>
    <row r="295" spans="1:30" s="3" customFormat="1" ht="12" customHeight="1" hidden="1">
      <c r="A295" s="95"/>
      <c r="B295" s="87"/>
      <c r="C295" s="99"/>
      <c r="D295" s="99"/>
      <c r="E295" s="99"/>
      <c r="F295" s="99"/>
      <c r="G295" s="99"/>
      <c r="H295" s="99"/>
      <c r="I295" s="99"/>
      <c r="J295" s="99"/>
      <c r="K295" s="99"/>
      <c r="L295" s="99"/>
      <c r="M295" s="99"/>
      <c r="N295" s="99"/>
      <c r="O295" s="97"/>
      <c r="P295" s="88"/>
      <c r="Q295" s="88"/>
      <c r="R295" s="88"/>
      <c r="S295" s="88"/>
      <c r="T295" s="88"/>
      <c r="U295" s="88"/>
      <c r="V295" s="88"/>
      <c r="W295" s="88"/>
      <c r="X295" s="89"/>
      <c r="Y295" s="88"/>
      <c r="Z295" s="97"/>
      <c r="AA295" s="91"/>
      <c r="AB295" s="88"/>
      <c r="AC295" s="91"/>
      <c r="AD295" s="88"/>
    </row>
    <row r="296" spans="1:30" s="3" customFormat="1" ht="12" customHeight="1" hidden="1">
      <c r="A296" s="96" t="str">
        <f>IF(AND(Input!C$73&gt;0,Input!C80&gt;0,Input!D80="Comments Only"),UPPER(Input!C$73),"Hide")</f>
        <v>Hide</v>
      </c>
      <c r="B296" s="87" t="str">
        <f>IF(Input!C$80&gt;0,UPPER(Input!C$80),"")</f>
        <v>MADISONVILLE NORTH HOPKINS</v>
      </c>
      <c r="C296" s="98" t="s">
        <v>54</v>
      </c>
      <c r="D296" s="98"/>
      <c r="E296" s="98" t="s">
        <v>54</v>
      </c>
      <c r="F296" s="98"/>
      <c r="G296" s="98" t="s">
        <v>54</v>
      </c>
      <c r="H296" s="98"/>
      <c r="I296" s="98" t="s">
        <v>54</v>
      </c>
      <c r="J296" s="98"/>
      <c r="K296" s="98" t="s">
        <v>54</v>
      </c>
      <c r="L296" s="98"/>
      <c r="M296" s="98" t="s">
        <v>54</v>
      </c>
      <c r="N296" s="98"/>
      <c r="O296" s="88" t="s">
        <v>55</v>
      </c>
      <c r="P296" s="88" t="s">
        <v>55</v>
      </c>
      <c r="Q296" s="88"/>
      <c r="R296" s="88"/>
      <c r="S296" s="88"/>
      <c r="T296" s="88"/>
      <c r="U296" s="88"/>
      <c r="V296" s="88"/>
      <c r="W296" s="88"/>
      <c r="X296" s="89" t="s">
        <v>55</v>
      </c>
      <c r="Y296" s="88" t="s">
        <v>55</v>
      </c>
      <c r="Z296" s="97" t="str">
        <f>IF(B296&gt;0,B296,"")</f>
        <v>MADISONVILLE NORTH HOPKINS</v>
      </c>
      <c r="AA296" s="91" t="s">
        <v>56</v>
      </c>
      <c r="AB296" s="88" t="s">
        <v>55</v>
      </c>
      <c r="AC296" s="91" t="s">
        <v>56</v>
      </c>
      <c r="AD296" s="88" t="s">
        <v>55</v>
      </c>
    </row>
    <row r="297" spans="1:30" s="3" customFormat="1" ht="12" customHeight="1" hidden="1">
      <c r="A297" s="96"/>
      <c r="B297" s="87"/>
      <c r="C297" s="98"/>
      <c r="D297" s="98"/>
      <c r="E297" s="98"/>
      <c r="F297" s="98"/>
      <c r="G297" s="98"/>
      <c r="H297" s="98"/>
      <c r="I297" s="98"/>
      <c r="J297" s="98"/>
      <c r="K297" s="98"/>
      <c r="L297" s="98"/>
      <c r="M297" s="98"/>
      <c r="N297" s="98"/>
      <c r="O297" s="88"/>
      <c r="P297" s="88"/>
      <c r="Q297" s="88"/>
      <c r="R297" s="88"/>
      <c r="S297" s="88"/>
      <c r="T297" s="88"/>
      <c r="U297" s="88"/>
      <c r="V297" s="88"/>
      <c r="W297" s="88"/>
      <c r="X297" s="89"/>
      <c r="Y297" s="88"/>
      <c r="Z297" s="97"/>
      <c r="AA297" s="91"/>
      <c r="AB297" s="88"/>
      <c r="AC297" s="91"/>
      <c r="AD297" s="88"/>
    </row>
    <row r="298" spans="1:30" ht="12" customHeight="1" hidden="1">
      <c r="A298" s="96" t="str">
        <f>IF(AND(Input!C$73&gt;0,Input!C81&gt;0,Input!D81="Competitive"),UPPER(Input!C$73),"Hide")</f>
        <v>Hide</v>
      </c>
      <c r="B298" s="87">
        <f>IF(Input!C$81&gt;0,UPPER(Input!C$81),"")</f>
      </c>
      <c r="C298" s="107"/>
      <c r="D298" s="107"/>
      <c r="E298" s="107"/>
      <c r="F298" s="107"/>
      <c r="G298" s="107"/>
      <c r="H298" s="107"/>
      <c r="I298" s="107"/>
      <c r="J298" s="107"/>
      <c r="K298" s="107"/>
      <c r="L298" s="107"/>
      <c r="M298" s="107"/>
      <c r="N298" s="107"/>
      <c r="O298" s="107"/>
      <c r="P298" s="88">
        <f>(C298+E298+G298+M298)*0.1+(I298+K298)*0.05-O298</f>
        <v>0</v>
      </c>
      <c r="Q298" s="88">
        <f>SUM(INT(C298*100000),INT(E298*100000),INT(G298*100000),INT(I298*50000),INT(K298*50000),INT(M298*100000),-(O298*1000000))</f>
        <v>0</v>
      </c>
      <c r="R298" s="88">
        <f>IF(Q298&gt;0,(RANK(Q298,(Q$250,Q$258,Q$266,Q$274,Q$282,Q$290,Q$298,Q$306,Q$314,Q$322))),"")</f>
      </c>
      <c r="S298" s="88">
        <f>C298+E298</f>
        <v>0</v>
      </c>
      <c r="T298" s="88">
        <f>IF(S298&gt;0,(RANK(S298,(S$250,S$258,S$266,S$274,S$282,S$290,S$298,S$306,S$314,S$322))),"")</f>
      </c>
      <c r="U298" s="88">
        <f>I298+K298</f>
        <v>0</v>
      </c>
      <c r="V298" s="88">
        <f>IF(U298&gt;0,(RANK(U298,(U$250,U$258,U$266,U$274,U$282,U$290,U$298,U$306,U$314,U$322))),"")</f>
      </c>
      <c r="W298" s="106">
        <f>IF((AND(Q298&gt;0,S298&gt;0,U298&gt;0)),1000000-(R298*10000+T298*100+V298),0)</f>
        <v>0</v>
      </c>
      <c r="X298" s="89">
        <f>IF(P298&gt;=80,"I",IF(P298&gt;=60,"II",IF(P298&gt;=40,"III",IF(P298=0,"","IV"))))</f>
      </c>
      <c r="Y298" s="88">
        <f>IF(W298&gt;0,(RANK(W298,(W$250,W$258,W$266,W$274,W$282,W$290,W$298,W$306,W$314,W$322))),"")</f>
      </c>
      <c r="Z298" s="97">
        <f>IF(B298&gt;0,B298,"")</f>
      </c>
      <c r="AA298" s="103"/>
      <c r="AB298" s="88">
        <f>IF(AA298&gt;0,(RANK(AA298,(AA$250,AA$258,AA$266,AA$274,AA$282,AA$290,AA$298,AA$306,AA$314,AA$322))),"")</f>
      </c>
      <c r="AC298" s="103"/>
      <c r="AD298" s="88">
        <f>IF(AC298&gt;0,(RANK(AC298,(AC$250,AC$258,AC$266,AC$274,AC$282,AC$290,AC$298,AC$306,AC$314,AC$322))),"")</f>
      </c>
    </row>
    <row r="299" spans="1:30" ht="12" customHeight="1" hidden="1">
      <c r="A299" s="96"/>
      <c r="B299" s="87"/>
      <c r="C299" s="27">
        <f>IF(C298&gt;0,C298*0.1,"")</f>
      </c>
      <c r="D299" s="26">
        <f>IF(C298&gt;0,(RANK(C298,(C$250,C$258,C$266,C$274,C$282,C$290,C$298,C$306,C$314,C$322))),"")</f>
      </c>
      <c r="E299" s="27">
        <f>IF(E298&gt;0,E298*0.1,"")</f>
      </c>
      <c r="F299" s="26">
        <f>IF(E298&gt;0,(RANK(E298,(E$250,E$258,E$266,E$274,E$282,E$290,E$298,E$306,E$314,E$322))),"")</f>
      </c>
      <c r="G299" s="27">
        <f>IF(G298&gt;0,G298*0.1,"")</f>
      </c>
      <c r="H299" s="26">
        <f>IF(G298&gt;0,(RANK(G298,(G$250,G$258,G$266,G$274,G$282,G$290,G$298,G$306,G$314,G$322))),"")</f>
      </c>
      <c r="I299" s="27">
        <f>IF(I298&gt;0,I298*0.05,"")</f>
      </c>
      <c r="J299" s="26">
        <f>IF(I298&gt;0,(RANK(I298,(I$250,I$258,I$266,I$274,I$282,I$290,I$298,I$306,I$314,I$322))),"")</f>
      </c>
      <c r="K299" s="27">
        <f>IF(K298&gt;0,K298*0.05,"")</f>
      </c>
      <c r="L299" s="26">
        <f>IF(K298&gt;0,(RANK(K298,(K$250,K$258,K$266,K$274,K$282,K$290,K$298,K$306,K$314,K$322))),"")</f>
      </c>
      <c r="M299" s="27">
        <f>IF(M298&gt;0,M298*0.1,"")</f>
      </c>
      <c r="N299" s="26">
        <f>IF(M298&gt;0,(RANK(M298,(M$250,M$258,M$266,M$274,M$282,M$290,M$298,M$306,M$314,M$322))),"")</f>
      </c>
      <c r="O299" s="107"/>
      <c r="P299" s="88"/>
      <c r="Q299" s="88"/>
      <c r="R299" s="88"/>
      <c r="S299" s="88"/>
      <c r="T299" s="88"/>
      <c r="U299" s="88"/>
      <c r="V299" s="88"/>
      <c r="W299" s="106"/>
      <c r="X299" s="89"/>
      <c r="Y299" s="88"/>
      <c r="Z299" s="97"/>
      <c r="AA299" s="103"/>
      <c r="AB299" s="88"/>
      <c r="AC299" s="103"/>
      <c r="AD299" s="88"/>
    </row>
    <row r="300" spans="1:30" s="3" customFormat="1" ht="12" customHeight="1" hidden="1">
      <c r="A300" s="92" t="str">
        <f>IF(AND(Input!C$73&gt;0,Input!C81&gt;0,Input!D81="Festival"),UPPER(Input!C$73),"Hide")</f>
        <v>Hide</v>
      </c>
      <c r="B300" s="86">
        <f>IF(Input!C$81&gt;0,(UPPER(Input!C$81)&amp;" (Scores)"),"")</f>
      </c>
      <c r="C300" s="104"/>
      <c r="D300" s="104"/>
      <c r="E300" s="104"/>
      <c r="F300" s="104"/>
      <c r="G300" s="104"/>
      <c r="H300" s="104"/>
      <c r="I300" s="104"/>
      <c r="J300" s="104"/>
      <c r="K300" s="104"/>
      <c r="L300" s="104"/>
      <c r="M300" s="104"/>
      <c r="N300" s="104"/>
      <c r="O300" s="48"/>
      <c r="P300" s="49">
        <f>(C300+E300+G300+M300)*0.1+(I300+K300)*0.05-O300</f>
        <v>0</v>
      </c>
      <c r="Q300" s="90"/>
      <c r="R300" s="90"/>
      <c r="S300" s="90"/>
      <c r="T300" s="90"/>
      <c r="U300" s="90"/>
      <c r="V300" s="90"/>
      <c r="W300" s="90"/>
      <c r="X300" s="102"/>
      <c r="Y300" s="101"/>
      <c r="Z300" s="105">
        <f>IF(B300&gt;0,B300,"")</f>
      </c>
      <c r="AA300" s="100"/>
      <c r="AB300" s="101"/>
      <c r="AC300" s="100"/>
      <c r="AD300" s="101"/>
    </row>
    <row r="301" spans="1:30" s="3" customFormat="1" ht="12" customHeight="1" hidden="1">
      <c r="A301" s="93"/>
      <c r="B301" s="86"/>
      <c r="C301" s="90" t="s">
        <v>57</v>
      </c>
      <c r="D301" s="90"/>
      <c r="E301" s="90"/>
      <c r="F301" s="90"/>
      <c r="G301" s="90"/>
      <c r="H301" s="90"/>
      <c r="I301" s="90"/>
      <c r="J301" s="90"/>
      <c r="K301" s="90"/>
      <c r="L301" s="90"/>
      <c r="M301" s="90"/>
      <c r="N301" s="90"/>
      <c r="O301" s="90"/>
      <c r="P301" s="90"/>
      <c r="Q301" s="90"/>
      <c r="R301" s="90"/>
      <c r="S301" s="90"/>
      <c r="T301" s="90"/>
      <c r="U301" s="90"/>
      <c r="V301" s="90"/>
      <c r="W301" s="90"/>
      <c r="X301" s="102"/>
      <c r="Y301" s="101"/>
      <c r="Z301" s="105"/>
      <c r="AA301" s="100"/>
      <c r="AB301" s="101"/>
      <c r="AC301" s="100"/>
      <c r="AD301" s="101"/>
    </row>
    <row r="302" spans="1:30" s="3" customFormat="1" ht="12" customHeight="1" hidden="1">
      <c r="A302" s="94" t="str">
        <f>IF(AND(Input!C$73&gt;0,Input!C81&gt;0,Input!D81="Festival"),UPPER(Input!C$73),"Hide")</f>
        <v>Hide</v>
      </c>
      <c r="B302" s="87">
        <f>IF(Input!C$81&gt;0,UPPER(Input!C$81),"")</f>
      </c>
      <c r="C302" s="99">
        <f>IF(C300&gt;=160,"I",IF(C300&gt;=120,"II",IF(C300&gt;=80,"III",IF(C300=0,"","IV"))))</f>
      </c>
      <c r="D302" s="99"/>
      <c r="E302" s="99">
        <f>IF(E300&gt;=160,"I",IF(E300&gt;=120,"II",IF(E300&gt;=80,"III",IF(E300=0,"","IV"))))</f>
      </c>
      <c r="F302" s="99"/>
      <c r="G302" s="99">
        <f>IF(G300&gt;=160,"I",IF(G300&gt;=120,"II",IF(G300&gt;=80,"III",IF(G300=0,"","IV"))))</f>
      </c>
      <c r="H302" s="99"/>
      <c r="I302" s="99">
        <f>IF(I300&gt;=160,"I",IF(I300&gt;=120,"II",IF(I300&gt;=80,"III",IF(I300=0,"","IV"))))</f>
      </c>
      <c r="J302" s="99"/>
      <c r="K302" s="99">
        <f>IF(K300&gt;=160,"I",IF(K300&gt;=120,"II",IF(K300&gt;=80,"III",IF(K300=0,"","IV"))))</f>
      </c>
      <c r="L302" s="99"/>
      <c r="M302" s="99">
        <f>IF(M300&gt;=160,"I",IF(M300&gt;=120,"II",IF(M300&gt;=80,"III",IF(M300=0,"","IV"))))</f>
      </c>
      <c r="N302" s="99"/>
      <c r="O302" s="97">
        <f>IF(O300&gt;0,"Penalty Applied","")</f>
      </c>
      <c r="P302" s="88" t="s">
        <v>55</v>
      </c>
      <c r="Q302" s="88"/>
      <c r="R302" s="88"/>
      <c r="S302" s="88"/>
      <c r="T302" s="88"/>
      <c r="U302" s="88"/>
      <c r="V302" s="88"/>
      <c r="W302" s="88"/>
      <c r="X302" s="89">
        <f>IF(P300&gt;=80,"I",IF(P300&gt;=60,"II",IF(P300&gt;=40,"III",IF(P300=0,"","IV"))))</f>
      </c>
      <c r="Y302" s="88" t="s">
        <v>55</v>
      </c>
      <c r="Z302" s="97">
        <f>IF(B302&gt;0,B302,"")</f>
      </c>
      <c r="AA302" s="91" t="s">
        <v>55</v>
      </c>
      <c r="AB302" s="88" t="s">
        <v>55</v>
      </c>
      <c r="AC302" s="91" t="s">
        <v>55</v>
      </c>
      <c r="AD302" s="88" t="s">
        <v>55</v>
      </c>
    </row>
    <row r="303" spans="1:30" s="3" customFormat="1" ht="12" customHeight="1" hidden="1">
      <c r="A303" s="95"/>
      <c r="B303" s="87"/>
      <c r="C303" s="99"/>
      <c r="D303" s="99"/>
      <c r="E303" s="99"/>
      <c r="F303" s="99"/>
      <c r="G303" s="99"/>
      <c r="H303" s="99"/>
      <c r="I303" s="99"/>
      <c r="J303" s="99"/>
      <c r="K303" s="99"/>
      <c r="L303" s="99"/>
      <c r="M303" s="99"/>
      <c r="N303" s="99"/>
      <c r="O303" s="97"/>
      <c r="P303" s="88"/>
      <c r="Q303" s="88"/>
      <c r="R303" s="88"/>
      <c r="S303" s="88"/>
      <c r="T303" s="88"/>
      <c r="U303" s="88"/>
      <c r="V303" s="88"/>
      <c r="W303" s="88"/>
      <c r="X303" s="89"/>
      <c r="Y303" s="88"/>
      <c r="Z303" s="97"/>
      <c r="AA303" s="91"/>
      <c r="AB303" s="88"/>
      <c r="AC303" s="91"/>
      <c r="AD303" s="88"/>
    </row>
    <row r="304" spans="1:30" s="3" customFormat="1" ht="12" customHeight="1" hidden="1">
      <c r="A304" s="96" t="str">
        <f>IF(AND(Input!C$73&gt;0,Input!C81&gt;0,Input!D81="Comments Only"),UPPER(Input!C$73),"Hide")</f>
        <v>Hide</v>
      </c>
      <c r="B304" s="87">
        <f>IF(Input!C$81&gt;0,UPPER(Input!C$81),"")</f>
      </c>
      <c r="C304" s="98" t="s">
        <v>54</v>
      </c>
      <c r="D304" s="98"/>
      <c r="E304" s="98" t="s">
        <v>54</v>
      </c>
      <c r="F304" s="98"/>
      <c r="G304" s="98" t="s">
        <v>54</v>
      </c>
      <c r="H304" s="98"/>
      <c r="I304" s="98" t="s">
        <v>54</v>
      </c>
      <c r="J304" s="98"/>
      <c r="K304" s="98" t="s">
        <v>54</v>
      </c>
      <c r="L304" s="98"/>
      <c r="M304" s="98" t="s">
        <v>54</v>
      </c>
      <c r="N304" s="98"/>
      <c r="O304" s="88" t="s">
        <v>55</v>
      </c>
      <c r="P304" s="88" t="s">
        <v>55</v>
      </c>
      <c r="Q304" s="88"/>
      <c r="R304" s="88"/>
      <c r="S304" s="88"/>
      <c r="T304" s="88"/>
      <c r="U304" s="88"/>
      <c r="V304" s="88"/>
      <c r="W304" s="88"/>
      <c r="X304" s="89" t="s">
        <v>55</v>
      </c>
      <c r="Y304" s="88" t="s">
        <v>55</v>
      </c>
      <c r="Z304" s="97">
        <f>IF(B304&gt;0,B304,"")</f>
      </c>
      <c r="AA304" s="91" t="s">
        <v>56</v>
      </c>
      <c r="AB304" s="88" t="s">
        <v>55</v>
      </c>
      <c r="AC304" s="91" t="s">
        <v>56</v>
      </c>
      <c r="AD304" s="88" t="s">
        <v>55</v>
      </c>
    </row>
    <row r="305" spans="1:30" s="3" customFormat="1" ht="12" customHeight="1" hidden="1">
      <c r="A305" s="96"/>
      <c r="B305" s="87"/>
      <c r="C305" s="98"/>
      <c r="D305" s="98"/>
      <c r="E305" s="98"/>
      <c r="F305" s="98"/>
      <c r="G305" s="98"/>
      <c r="H305" s="98"/>
      <c r="I305" s="98"/>
      <c r="J305" s="98"/>
      <c r="K305" s="98"/>
      <c r="L305" s="98"/>
      <c r="M305" s="98"/>
      <c r="N305" s="98"/>
      <c r="O305" s="88"/>
      <c r="P305" s="88"/>
      <c r="Q305" s="88"/>
      <c r="R305" s="88"/>
      <c r="S305" s="88"/>
      <c r="T305" s="88"/>
      <c r="U305" s="88"/>
      <c r="V305" s="88"/>
      <c r="W305" s="88"/>
      <c r="X305" s="89"/>
      <c r="Y305" s="88"/>
      <c r="Z305" s="97"/>
      <c r="AA305" s="91"/>
      <c r="AB305" s="88"/>
      <c r="AC305" s="91"/>
      <c r="AD305" s="88"/>
    </row>
    <row r="306" spans="1:30" ht="12" customHeight="1" hidden="1">
      <c r="A306" s="96" t="str">
        <f>IF(AND(Input!C$73&gt;0,Input!C82&gt;0,Input!D82="Competitive"),UPPER(Input!C$73),"Hide")</f>
        <v>Hide</v>
      </c>
      <c r="B306" s="87">
        <f>IF(Input!C$82&gt;0,UPPER(Input!C$82),"")</f>
      </c>
      <c r="C306" s="107"/>
      <c r="D306" s="107"/>
      <c r="E306" s="107"/>
      <c r="F306" s="107"/>
      <c r="G306" s="107"/>
      <c r="H306" s="107"/>
      <c r="I306" s="107"/>
      <c r="J306" s="107"/>
      <c r="K306" s="107"/>
      <c r="L306" s="107"/>
      <c r="M306" s="107"/>
      <c r="N306" s="107"/>
      <c r="O306" s="107"/>
      <c r="P306" s="88">
        <f>(C306+E306+G306+M306)*0.1+(I306+K306)*0.05-O306</f>
        <v>0</v>
      </c>
      <c r="Q306" s="88">
        <f>SUM(INT(C306*100000),INT(E306*100000),INT(G306*100000),INT(I306*50000),INT(K306*50000),INT(M306*100000),-(O306*1000000))</f>
        <v>0</v>
      </c>
      <c r="R306" s="88">
        <f>IF(Q306&gt;0,(RANK(Q306,(Q$250,Q$258,Q$266,Q$274,Q$282,Q$290,Q$298,Q$306,Q$314,Q$322))),"")</f>
      </c>
      <c r="S306" s="88">
        <f>C306+E306</f>
        <v>0</v>
      </c>
      <c r="T306" s="88">
        <f>IF(S306&gt;0,(RANK(S306,(S$250,S$258,S$266,S$274,S$282,S$290,S$298,S$306,S$314,S$322))),"")</f>
      </c>
      <c r="U306" s="88">
        <f>I306+K306</f>
        <v>0</v>
      </c>
      <c r="V306" s="88">
        <f>IF(U306&gt;0,(RANK(U306,(U$250,U$258,U$266,U$274,U$282,U$290,U$298,U$306,U$314,U$322))),"")</f>
      </c>
      <c r="W306" s="106">
        <f>IF((AND(Q306&gt;0,S306&gt;0,U306&gt;0)),1000000-(R306*10000+T306*100+V306),0)</f>
        <v>0</v>
      </c>
      <c r="X306" s="89">
        <f>IF(P306&gt;=80,"I",IF(P306&gt;=60,"II",IF(P306&gt;=40,"III",IF(P306=0,"","IV"))))</f>
      </c>
      <c r="Y306" s="88">
        <f>IF(W306&gt;0,(RANK(W306,(W$250,W$258,W$266,W$274,W$282,W$290,W$298,W$306,W$314,W$322))),"")</f>
      </c>
      <c r="Z306" s="97">
        <f>IF(B306&gt;0,B306,"")</f>
      </c>
      <c r="AA306" s="103"/>
      <c r="AB306" s="88">
        <f>IF(AA306&gt;0,(RANK(AA306,(AA$250,AA$258,AA$266,AA$274,AA$282,AA$290,AA$298,AA$306,AA$314,AA$322))),"")</f>
      </c>
      <c r="AC306" s="103"/>
      <c r="AD306" s="88">
        <f>IF(AC306&gt;0,(RANK(AC306,(AC$250,AC$258,AC$266,AC$274,AC$282,AC$290,AC$298,AC$306,AC$314,AC$322))),"")</f>
      </c>
    </row>
    <row r="307" spans="1:30" ht="12" customHeight="1" hidden="1">
      <c r="A307" s="96"/>
      <c r="B307" s="87"/>
      <c r="C307" s="27">
        <f>IF(C306&gt;0,C306*0.1,"")</f>
      </c>
      <c r="D307" s="26">
        <f>IF(C306&gt;0,(RANK(C306,(C$250,C$258,C$266,C$274,C$282,C$290,C$298,C$306,C$314,C$322))),"")</f>
      </c>
      <c r="E307" s="27">
        <f>IF(E306&gt;0,E306*0.1,"")</f>
      </c>
      <c r="F307" s="26">
        <f>IF(E306&gt;0,(RANK(E306,(E$250,E$258,E$266,E$274,E$282,E$290,E$298,E$306,E$314,E$322))),"")</f>
      </c>
      <c r="G307" s="27">
        <f>IF(G306&gt;0,G306*0.1,"")</f>
      </c>
      <c r="H307" s="26">
        <f>IF(G306&gt;0,(RANK(G306,(G$250,G$258,G$266,G$274,G$282,G$290,G$298,G$306,G$314,G$322))),"")</f>
      </c>
      <c r="I307" s="27">
        <f>IF(I306&gt;0,I306*0.05,"")</f>
      </c>
      <c r="J307" s="26">
        <f>IF(I306&gt;0,(RANK(I306,(I$250,I$258,I$266,I$274,I$282,I$290,I$298,I$306,I$314,I$322))),"")</f>
      </c>
      <c r="K307" s="27">
        <f>IF(K306&gt;0,K306*0.05,"")</f>
      </c>
      <c r="L307" s="26">
        <f>IF(K306&gt;0,(RANK(K306,(K$250,K$258,K$266,K$274,K$282,K$290,K$298,K$306,K$314,K$322))),"")</f>
      </c>
      <c r="M307" s="27">
        <f>IF(M306&gt;0,M306*0.1,"")</f>
      </c>
      <c r="N307" s="26">
        <f>IF(M306&gt;0,(RANK(M306,(M$250,M$258,M$266,M$274,M$282,M$290,M$298,M$306,M$314,M$322))),"")</f>
      </c>
      <c r="O307" s="107"/>
      <c r="P307" s="88"/>
      <c r="Q307" s="88"/>
      <c r="R307" s="88"/>
      <c r="S307" s="88"/>
      <c r="T307" s="88"/>
      <c r="U307" s="88"/>
      <c r="V307" s="88"/>
      <c r="W307" s="106"/>
      <c r="X307" s="89"/>
      <c r="Y307" s="88"/>
      <c r="Z307" s="97"/>
      <c r="AA307" s="103"/>
      <c r="AB307" s="88"/>
      <c r="AC307" s="103"/>
      <c r="AD307" s="88"/>
    </row>
    <row r="308" spans="1:30" s="3" customFormat="1" ht="12" customHeight="1" hidden="1">
      <c r="A308" s="92" t="str">
        <f>IF(AND(Input!C$73&gt;0,Input!C82&gt;0,Input!D82="Festival"),UPPER(Input!C$73),"Hide")</f>
        <v>Hide</v>
      </c>
      <c r="B308" s="86">
        <f>IF(Input!C$82&gt;0,(UPPER(Input!C$82)&amp;" (Scores)"),"")</f>
      </c>
      <c r="C308" s="104"/>
      <c r="D308" s="104"/>
      <c r="E308" s="104"/>
      <c r="F308" s="104"/>
      <c r="G308" s="104"/>
      <c r="H308" s="104"/>
      <c r="I308" s="104"/>
      <c r="J308" s="104"/>
      <c r="K308" s="104"/>
      <c r="L308" s="104"/>
      <c r="M308" s="104"/>
      <c r="N308" s="104"/>
      <c r="O308" s="48"/>
      <c r="P308" s="49">
        <f>(C308+E308+G308+M308)*0.1+(I308+K308)*0.05-O308</f>
        <v>0</v>
      </c>
      <c r="Q308" s="90"/>
      <c r="R308" s="90"/>
      <c r="S308" s="90"/>
      <c r="T308" s="90"/>
      <c r="U308" s="90"/>
      <c r="V308" s="90"/>
      <c r="W308" s="90"/>
      <c r="X308" s="102"/>
      <c r="Y308" s="101"/>
      <c r="Z308" s="105">
        <f>IF(B308&gt;0,B308,"")</f>
      </c>
      <c r="AA308" s="100"/>
      <c r="AB308" s="101"/>
      <c r="AC308" s="100"/>
      <c r="AD308" s="101"/>
    </row>
    <row r="309" spans="1:30" s="3" customFormat="1" ht="12" customHeight="1" hidden="1">
      <c r="A309" s="93"/>
      <c r="B309" s="86"/>
      <c r="C309" s="90" t="s">
        <v>57</v>
      </c>
      <c r="D309" s="90"/>
      <c r="E309" s="90"/>
      <c r="F309" s="90"/>
      <c r="G309" s="90"/>
      <c r="H309" s="90"/>
      <c r="I309" s="90"/>
      <c r="J309" s="90"/>
      <c r="K309" s="90"/>
      <c r="L309" s="90"/>
      <c r="M309" s="90"/>
      <c r="N309" s="90"/>
      <c r="O309" s="90"/>
      <c r="P309" s="90"/>
      <c r="Q309" s="90"/>
      <c r="R309" s="90"/>
      <c r="S309" s="90"/>
      <c r="T309" s="90"/>
      <c r="U309" s="90"/>
      <c r="V309" s="90"/>
      <c r="W309" s="90"/>
      <c r="X309" s="102"/>
      <c r="Y309" s="101"/>
      <c r="Z309" s="105"/>
      <c r="AA309" s="100"/>
      <c r="AB309" s="101"/>
      <c r="AC309" s="100"/>
      <c r="AD309" s="101"/>
    </row>
    <row r="310" spans="1:30" s="3" customFormat="1" ht="12" customHeight="1" hidden="1">
      <c r="A310" s="94" t="str">
        <f>IF(AND(Input!C$73&gt;0,Input!C82&gt;0,Input!D82="Festival"),UPPER(Input!C$73),"Hide")</f>
        <v>Hide</v>
      </c>
      <c r="B310" s="87">
        <f>IF(Input!C$82&gt;0,UPPER(Input!C$82),"")</f>
      </c>
      <c r="C310" s="99">
        <f>IF(C308&gt;=160,"I",IF(C308&gt;=120,"II",IF(C308&gt;=80,"III",IF(C308=0,"","IV"))))</f>
      </c>
      <c r="D310" s="99"/>
      <c r="E310" s="99">
        <f>IF(E308&gt;=160,"I",IF(E308&gt;=120,"II",IF(E308&gt;=80,"III",IF(E308=0,"","IV"))))</f>
      </c>
      <c r="F310" s="99"/>
      <c r="G310" s="99">
        <f>IF(G308&gt;=160,"I",IF(G308&gt;=120,"II",IF(G308&gt;=80,"III",IF(G308=0,"","IV"))))</f>
      </c>
      <c r="H310" s="99"/>
      <c r="I310" s="99">
        <f>IF(I308&gt;=160,"I",IF(I308&gt;=120,"II",IF(I308&gt;=80,"III",IF(I308=0,"","IV"))))</f>
      </c>
      <c r="J310" s="99"/>
      <c r="K310" s="99">
        <f>IF(K308&gt;=160,"I",IF(K308&gt;=120,"II",IF(K308&gt;=80,"III",IF(K308=0,"","IV"))))</f>
      </c>
      <c r="L310" s="99"/>
      <c r="M310" s="99">
        <f>IF(M308&gt;=160,"I",IF(M308&gt;=120,"II",IF(M308&gt;=80,"III",IF(M308=0,"","IV"))))</f>
      </c>
      <c r="N310" s="99"/>
      <c r="O310" s="97">
        <f>IF(O308&gt;0,"Penalty Applied","")</f>
      </c>
      <c r="P310" s="88" t="s">
        <v>55</v>
      </c>
      <c r="Q310" s="88"/>
      <c r="R310" s="88"/>
      <c r="S310" s="88"/>
      <c r="T310" s="88"/>
      <c r="U310" s="88"/>
      <c r="V310" s="88"/>
      <c r="W310" s="88"/>
      <c r="X310" s="89">
        <f>IF(P308&gt;=80,"I",IF(P308&gt;=60,"II",IF(P308&gt;=40,"III",IF(P308=0,"","IV"))))</f>
      </c>
      <c r="Y310" s="88" t="s">
        <v>55</v>
      </c>
      <c r="Z310" s="97">
        <f>IF(B310&gt;0,B310,"")</f>
      </c>
      <c r="AA310" s="91" t="s">
        <v>55</v>
      </c>
      <c r="AB310" s="88" t="s">
        <v>55</v>
      </c>
      <c r="AC310" s="91" t="s">
        <v>55</v>
      </c>
      <c r="AD310" s="88" t="s">
        <v>55</v>
      </c>
    </row>
    <row r="311" spans="1:30" s="3" customFormat="1" ht="12" customHeight="1" hidden="1">
      <c r="A311" s="95"/>
      <c r="B311" s="87"/>
      <c r="C311" s="99"/>
      <c r="D311" s="99"/>
      <c r="E311" s="99"/>
      <c r="F311" s="99"/>
      <c r="G311" s="99"/>
      <c r="H311" s="99"/>
      <c r="I311" s="99"/>
      <c r="J311" s="99"/>
      <c r="K311" s="99"/>
      <c r="L311" s="99"/>
      <c r="M311" s="99"/>
      <c r="N311" s="99"/>
      <c r="O311" s="97"/>
      <c r="P311" s="88"/>
      <c r="Q311" s="88"/>
      <c r="R311" s="88"/>
      <c r="S311" s="88"/>
      <c r="T311" s="88"/>
      <c r="U311" s="88"/>
      <c r="V311" s="88"/>
      <c r="W311" s="88"/>
      <c r="X311" s="89"/>
      <c r="Y311" s="88"/>
      <c r="Z311" s="97"/>
      <c r="AA311" s="91"/>
      <c r="AB311" s="88"/>
      <c r="AC311" s="91"/>
      <c r="AD311" s="88"/>
    </row>
    <row r="312" spans="1:30" s="3" customFormat="1" ht="12" customHeight="1" hidden="1">
      <c r="A312" s="96" t="str">
        <f>IF(AND(Input!C$73&gt;0,Input!C82&gt;0,Input!D82="Comments Only"),UPPER(Input!C$73),"Hide")</f>
        <v>Hide</v>
      </c>
      <c r="B312" s="87">
        <f>IF(Input!C$82&gt;0,UPPER(Input!C$82),"")</f>
      </c>
      <c r="C312" s="98" t="s">
        <v>54</v>
      </c>
      <c r="D312" s="98"/>
      <c r="E312" s="98" t="s">
        <v>54</v>
      </c>
      <c r="F312" s="98"/>
      <c r="G312" s="98" t="s">
        <v>54</v>
      </c>
      <c r="H312" s="98"/>
      <c r="I312" s="98" t="s">
        <v>54</v>
      </c>
      <c r="J312" s="98"/>
      <c r="K312" s="98" t="s">
        <v>54</v>
      </c>
      <c r="L312" s="98"/>
      <c r="M312" s="98" t="s">
        <v>54</v>
      </c>
      <c r="N312" s="98"/>
      <c r="O312" s="88" t="s">
        <v>55</v>
      </c>
      <c r="P312" s="88" t="s">
        <v>55</v>
      </c>
      <c r="Q312" s="88"/>
      <c r="R312" s="88"/>
      <c r="S312" s="88"/>
      <c r="T312" s="88"/>
      <c r="U312" s="88"/>
      <c r="V312" s="88"/>
      <c r="W312" s="88"/>
      <c r="X312" s="89" t="s">
        <v>55</v>
      </c>
      <c r="Y312" s="88" t="s">
        <v>55</v>
      </c>
      <c r="Z312" s="97">
        <f>IF(B312&gt;0,B312,"")</f>
      </c>
      <c r="AA312" s="91" t="s">
        <v>56</v>
      </c>
      <c r="AB312" s="88" t="s">
        <v>55</v>
      </c>
      <c r="AC312" s="91" t="s">
        <v>56</v>
      </c>
      <c r="AD312" s="88" t="s">
        <v>55</v>
      </c>
    </row>
    <row r="313" spans="1:30" s="3" customFormat="1" ht="12" customHeight="1" hidden="1">
      <c r="A313" s="96"/>
      <c r="B313" s="87"/>
      <c r="C313" s="98"/>
      <c r="D313" s="98"/>
      <c r="E313" s="98"/>
      <c r="F313" s="98"/>
      <c r="G313" s="98"/>
      <c r="H313" s="98"/>
      <c r="I313" s="98"/>
      <c r="J313" s="98"/>
      <c r="K313" s="98"/>
      <c r="L313" s="98"/>
      <c r="M313" s="98"/>
      <c r="N313" s="98"/>
      <c r="O313" s="88"/>
      <c r="P313" s="88"/>
      <c r="Q313" s="88"/>
      <c r="R313" s="88"/>
      <c r="S313" s="88"/>
      <c r="T313" s="88"/>
      <c r="U313" s="88"/>
      <c r="V313" s="88"/>
      <c r="W313" s="88"/>
      <c r="X313" s="89"/>
      <c r="Y313" s="88"/>
      <c r="Z313" s="97"/>
      <c r="AA313" s="91"/>
      <c r="AB313" s="88"/>
      <c r="AC313" s="91"/>
      <c r="AD313" s="88"/>
    </row>
    <row r="314" spans="1:30" ht="12" customHeight="1" hidden="1">
      <c r="A314" s="96" t="str">
        <f>IF(AND(Input!C$73&gt;0,Input!C83&gt;0,Input!D83="Competitive"),UPPER(Input!C$73),"Hide")</f>
        <v>Hide</v>
      </c>
      <c r="B314" s="87">
        <f>IF(Input!C$83&gt;0,UPPER(Input!C$83),"")</f>
      </c>
      <c r="C314" s="107"/>
      <c r="D314" s="107"/>
      <c r="E314" s="107"/>
      <c r="F314" s="107"/>
      <c r="G314" s="107"/>
      <c r="H314" s="107"/>
      <c r="I314" s="107"/>
      <c r="J314" s="107"/>
      <c r="K314" s="107"/>
      <c r="L314" s="107"/>
      <c r="M314" s="107"/>
      <c r="N314" s="107"/>
      <c r="O314" s="107"/>
      <c r="P314" s="88">
        <f>(C314+E314+G314+M314)*0.1+(I314+K314)*0.05-O314</f>
        <v>0</v>
      </c>
      <c r="Q314" s="88">
        <f>SUM(INT(C314*100000),INT(E314*100000),INT(G314*100000),INT(I314*50000),INT(K314*50000),INT(M314*100000),-(O314*1000000))</f>
        <v>0</v>
      </c>
      <c r="R314" s="88">
        <f>IF(Q314&gt;0,(RANK(Q314,(Q$250,Q$258,Q$266,Q$274,Q$282,Q$290,Q$298,Q$306,Q$314,Q$322))),"")</f>
      </c>
      <c r="S314" s="88">
        <f>C314+E314</f>
        <v>0</v>
      </c>
      <c r="T314" s="88">
        <f>IF(S314&gt;0,(RANK(S314,(S$250,S$258,S$266,S$274,S$282,S$290,S$298,S$306,S$314,S$322))),"")</f>
      </c>
      <c r="U314" s="88">
        <f>I314+K314</f>
        <v>0</v>
      </c>
      <c r="V314" s="88">
        <f>IF(U314&gt;0,(RANK(U314,(U$250,U$258,U$266,U$274,U$282,U$290,U$298,U$306,U$314,U$322))),"")</f>
      </c>
      <c r="W314" s="106">
        <f>IF((AND(Q314&gt;0,S314&gt;0,U314&gt;0)),1000000-(R314*10000+T314*100+V314),0)</f>
        <v>0</v>
      </c>
      <c r="X314" s="89">
        <f>IF(P314&gt;=80,"I",IF(P314&gt;=60,"II",IF(P314&gt;=40,"III",IF(P314=0,"","IV"))))</f>
      </c>
      <c r="Y314" s="88">
        <f>IF(W314&gt;0,(RANK(W314,(W$250,W$258,W$266,W$274,W$282,W$290,W$298,W$306,W$314,W$322))),"")</f>
      </c>
      <c r="Z314" s="97">
        <f>IF(B314&gt;0,B314,"")</f>
      </c>
      <c r="AA314" s="103"/>
      <c r="AB314" s="88">
        <f>IF(AA314&gt;0,(RANK(AA314,(AA$250,AA$258,AA$266,AA$274,AA$282,AA$290,AA$298,AA$306,AA$314,AA$322))),"")</f>
      </c>
      <c r="AC314" s="103"/>
      <c r="AD314" s="88">
        <f>IF(AC314&gt;0,(RANK(AC314,(AC$250,AC$258,AC$266,AC$274,AC$282,AC$290,AC$298,AC$306,AC$314,AC$322))),"")</f>
      </c>
    </row>
    <row r="315" spans="1:30" ht="12" customHeight="1" hidden="1">
      <c r="A315" s="96"/>
      <c r="B315" s="87"/>
      <c r="C315" s="27">
        <f>IF(C314&gt;0,C314*0.1,"")</f>
      </c>
      <c r="D315" s="26">
        <f>IF(C314&gt;0,(RANK(C314,(C$250,C$258,C$266,C$274,C$282,C$290,C$298,C$306,C$314,C$322))),"")</f>
      </c>
      <c r="E315" s="27">
        <f>IF(E314&gt;0,E314*0.1,"")</f>
      </c>
      <c r="F315" s="26">
        <f>IF(E314&gt;0,(RANK(E314,(E$250,E$258,E$266,E$274,E$282,E$290,E$298,E$306,E$314,E$322))),"")</f>
      </c>
      <c r="G315" s="27">
        <f>IF(G314&gt;0,G314*0.1,"")</f>
      </c>
      <c r="H315" s="26">
        <f>IF(G314&gt;0,(RANK(G314,(G$250,G$258,G$266,G$274,G$282,G$290,G$298,G$306,G$314,G$322))),"")</f>
      </c>
      <c r="I315" s="27">
        <f>IF(I314&gt;0,I314*0.05,"")</f>
      </c>
      <c r="J315" s="26">
        <f>IF(I314&gt;0,(RANK(I314,(I$250,I$258,I$266,I$274,I$282,I$290,I$298,I$306,I$314,I$322))),"")</f>
      </c>
      <c r="K315" s="27">
        <f>IF(K314&gt;0,K314*0.05,"")</f>
      </c>
      <c r="L315" s="26">
        <f>IF(K314&gt;0,(RANK(K314,(K$250,K$258,K$266,K$274,K$282,K$290,K$298,K$306,K$314,K$322))),"")</f>
      </c>
      <c r="M315" s="27">
        <f>IF(M314&gt;0,M314*0.1,"")</f>
      </c>
      <c r="N315" s="26">
        <f>IF(M314&gt;0,(RANK(M314,(M$250,M$258,M$266,M$274,M$282,M$290,M$298,M$306,M$314,M$322))),"")</f>
      </c>
      <c r="O315" s="107"/>
      <c r="P315" s="88"/>
      <c r="Q315" s="88"/>
      <c r="R315" s="88"/>
      <c r="S315" s="88"/>
      <c r="T315" s="88"/>
      <c r="U315" s="88"/>
      <c r="V315" s="88"/>
      <c r="W315" s="106"/>
      <c r="X315" s="89"/>
      <c r="Y315" s="88"/>
      <c r="Z315" s="97"/>
      <c r="AA315" s="103"/>
      <c r="AB315" s="88"/>
      <c r="AC315" s="103"/>
      <c r="AD315" s="88"/>
    </row>
    <row r="316" spans="1:30" s="3" customFormat="1" ht="12" customHeight="1" hidden="1">
      <c r="A316" s="92" t="str">
        <f>IF(AND(Input!C$73&gt;0,Input!C83&gt;0,Input!D83="Festival"),UPPER(Input!C$73),"Hide")</f>
        <v>Hide</v>
      </c>
      <c r="B316" s="86">
        <f>IF(Input!C$83&gt;0,(UPPER(Input!C$83)&amp;" (Scores)"),"")</f>
      </c>
      <c r="C316" s="104"/>
      <c r="D316" s="104"/>
      <c r="E316" s="104"/>
      <c r="F316" s="104"/>
      <c r="G316" s="104"/>
      <c r="H316" s="104"/>
      <c r="I316" s="104"/>
      <c r="J316" s="104"/>
      <c r="K316" s="104"/>
      <c r="L316" s="104"/>
      <c r="M316" s="104"/>
      <c r="N316" s="104"/>
      <c r="O316" s="48"/>
      <c r="P316" s="49">
        <f>(C316+E316+G316+M316)*0.1+(I316+K316)*0.05-O316</f>
        <v>0</v>
      </c>
      <c r="Q316" s="90"/>
      <c r="R316" s="90"/>
      <c r="S316" s="90"/>
      <c r="T316" s="90"/>
      <c r="U316" s="90"/>
      <c r="V316" s="90"/>
      <c r="W316" s="90"/>
      <c r="X316" s="102"/>
      <c r="Y316" s="101"/>
      <c r="Z316" s="105">
        <f>IF(B316&gt;0,B316,"")</f>
      </c>
      <c r="AA316" s="100"/>
      <c r="AB316" s="101"/>
      <c r="AC316" s="100"/>
      <c r="AD316" s="101"/>
    </row>
    <row r="317" spans="1:30" s="3" customFormat="1" ht="12" customHeight="1" hidden="1">
      <c r="A317" s="93"/>
      <c r="B317" s="86"/>
      <c r="C317" s="90" t="s">
        <v>57</v>
      </c>
      <c r="D317" s="90"/>
      <c r="E317" s="90"/>
      <c r="F317" s="90"/>
      <c r="G317" s="90"/>
      <c r="H317" s="90"/>
      <c r="I317" s="90"/>
      <c r="J317" s="90"/>
      <c r="K317" s="90"/>
      <c r="L317" s="90"/>
      <c r="M317" s="90"/>
      <c r="N317" s="90"/>
      <c r="O317" s="90"/>
      <c r="P317" s="90"/>
      <c r="Q317" s="90"/>
      <c r="R317" s="90"/>
      <c r="S317" s="90"/>
      <c r="T317" s="90"/>
      <c r="U317" s="90"/>
      <c r="V317" s="90"/>
      <c r="W317" s="90"/>
      <c r="X317" s="102"/>
      <c r="Y317" s="101"/>
      <c r="Z317" s="105"/>
      <c r="AA317" s="100"/>
      <c r="AB317" s="101"/>
      <c r="AC317" s="100"/>
      <c r="AD317" s="101"/>
    </row>
    <row r="318" spans="1:30" s="3" customFormat="1" ht="12" customHeight="1" hidden="1">
      <c r="A318" s="94" t="str">
        <f>IF(AND(Input!C$73&gt;0,Input!C83&gt;0,Input!D83="Festival"),UPPER(Input!C$73),"Hide")</f>
        <v>Hide</v>
      </c>
      <c r="B318" s="87">
        <f>IF(Input!C$83&gt;0,UPPER(Input!C$83),"")</f>
      </c>
      <c r="C318" s="99">
        <f>IF(C316&gt;=160,"I",IF(C316&gt;=120,"II",IF(C316&gt;=80,"III",IF(C316=0,"","IV"))))</f>
      </c>
      <c r="D318" s="99"/>
      <c r="E318" s="99">
        <f>IF(E316&gt;=160,"I",IF(E316&gt;=120,"II",IF(E316&gt;=80,"III",IF(E316=0,"","IV"))))</f>
      </c>
      <c r="F318" s="99"/>
      <c r="G318" s="99">
        <f>IF(G316&gt;=160,"I",IF(G316&gt;=120,"II",IF(G316&gt;=80,"III",IF(G316=0,"","IV"))))</f>
      </c>
      <c r="H318" s="99"/>
      <c r="I318" s="99">
        <f>IF(I316&gt;=160,"I",IF(I316&gt;=120,"II",IF(I316&gt;=80,"III",IF(I316=0,"","IV"))))</f>
      </c>
      <c r="J318" s="99"/>
      <c r="K318" s="99">
        <f>IF(K316&gt;=160,"I",IF(K316&gt;=120,"II",IF(K316&gt;=80,"III",IF(K316=0,"","IV"))))</f>
      </c>
      <c r="L318" s="99"/>
      <c r="M318" s="99">
        <f>IF(M316&gt;=160,"I",IF(M316&gt;=120,"II",IF(M316&gt;=80,"III",IF(M316=0,"","IV"))))</f>
      </c>
      <c r="N318" s="99"/>
      <c r="O318" s="97">
        <f>IF(O316&gt;0,"Penalty Applied","")</f>
      </c>
      <c r="P318" s="88" t="s">
        <v>55</v>
      </c>
      <c r="Q318" s="88"/>
      <c r="R318" s="88"/>
      <c r="S318" s="88"/>
      <c r="T318" s="88"/>
      <c r="U318" s="88"/>
      <c r="V318" s="88"/>
      <c r="W318" s="88"/>
      <c r="X318" s="89">
        <f>IF(P316&gt;=80,"I",IF(P316&gt;=60,"II",IF(P316&gt;=40,"III",IF(P316=0,"","IV"))))</f>
      </c>
      <c r="Y318" s="88" t="s">
        <v>55</v>
      </c>
      <c r="Z318" s="97">
        <f>IF(B318&gt;0,B318,"")</f>
      </c>
      <c r="AA318" s="91" t="s">
        <v>55</v>
      </c>
      <c r="AB318" s="88" t="s">
        <v>55</v>
      </c>
      <c r="AC318" s="91" t="s">
        <v>55</v>
      </c>
      <c r="AD318" s="88" t="s">
        <v>55</v>
      </c>
    </row>
    <row r="319" spans="1:30" s="3" customFormat="1" ht="12" customHeight="1" hidden="1">
      <c r="A319" s="95"/>
      <c r="B319" s="87"/>
      <c r="C319" s="99"/>
      <c r="D319" s="99"/>
      <c r="E319" s="99"/>
      <c r="F319" s="99"/>
      <c r="G319" s="99"/>
      <c r="H319" s="99"/>
      <c r="I319" s="99"/>
      <c r="J319" s="99"/>
      <c r="K319" s="99"/>
      <c r="L319" s="99"/>
      <c r="M319" s="99"/>
      <c r="N319" s="99"/>
      <c r="O319" s="97"/>
      <c r="P319" s="88"/>
      <c r="Q319" s="88"/>
      <c r="R319" s="88"/>
      <c r="S319" s="88"/>
      <c r="T319" s="88"/>
      <c r="U319" s="88"/>
      <c r="V319" s="88"/>
      <c r="W319" s="88"/>
      <c r="X319" s="89"/>
      <c r="Y319" s="88"/>
      <c r="Z319" s="97"/>
      <c r="AA319" s="91"/>
      <c r="AB319" s="88"/>
      <c r="AC319" s="91"/>
      <c r="AD319" s="88"/>
    </row>
    <row r="320" spans="1:30" s="3" customFormat="1" ht="12" customHeight="1" hidden="1">
      <c r="A320" s="96" t="str">
        <f>IF(AND(Input!C$73&gt;0,Input!C83&gt;0,Input!D83="Comments Only"),UPPER(Input!C$73),"Hide")</f>
        <v>Hide</v>
      </c>
      <c r="B320" s="87">
        <f>IF(Input!C$83&gt;0,UPPER(Input!C$83),"")</f>
      </c>
      <c r="C320" s="98" t="s">
        <v>54</v>
      </c>
      <c r="D320" s="98"/>
      <c r="E320" s="98" t="s">
        <v>54</v>
      </c>
      <c r="F320" s="98"/>
      <c r="G320" s="98" t="s">
        <v>54</v>
      </c>
      <c r="H320" s="98"/>
      <c r="I320" s="98" t="s">
        <v>54</v>
      </c>
      <c r="J320" s="98"/>
      <c r="K320" s="98" t="s">
        <v>54</v>
      </c>
      <c r="L320" s="98"/>
      <c r="M320" s="98" t="s">
        <v>54</v>
      </c>
      <c r="N320" s="98"/>
      <c r="O320" s="88" t="s">
        <v>55</v>
      </c>
      <c r="P320" s="88" t="s">
        <v>55</v>
      </c>
      <c r="Q320" s="88"/>
      <c r="R320" s="88"/>
      <c r="S320" s="88"/>
      <c r="T320" s="88"/>
      <c r="U320" s="88"/>
      <c r="V320" s="88"/>
      <c r="W320" s="88"/>
      <c r="X320" s="89" t="s">
        <v>55</v>
      </c>
      <c r="Y320" s="88" t="s">
        <v>55</v>
      </c>
      <c r="Z320" s="97">
        <f>IF(B320&gt;0,B320,"")</f>
      </c>
      <c r="AA320" s="91" t="s">
        <v>56</v>
      </c>
      <c r="AB320" s="88" t="s">
        <v>55</v>
      </c>
      <c r="AC320" s="91" t="s">
        <v>56</v>
      </c>
      <c r="AD320" s="88" t="s">
        <v>55</v>
      </c>
    </row>
    <row r="321" spans="1:30" s="3" customFormat="1" ht="12" customHeight="1" hidden="1">
      <c r="A321" s="96"/>
      <c r="B321" s="87"/>
      <c r="C321" s="98"/>
      <c r="D321" s="98"/>
      <c r="E321" s="98"/>
      <c r="F321" s="98"/>
      <c r="G321" s="98"/>
      <c r="H321" s="98"/>
      <c r="I321" s="98"/>
      <c r="J321" s="98"/>
      <c r="K321" s="98"/>
      <c r="L321" s="98"/>
      <c r="M321" s="98"/>
      <c r="N321" s="98"/>
      <c r="O321" s="88"/>
      <c r="P321" s="88"/>
      <c r="Q321" s="88"/>
      <c r="R321" s="88"/>
      <c r="S321" s="88"/>
      <c r="T321" s="88"/>
      <c r="U321" s="88"/>
      <c r="V321" s="88"/>
      <c r="W321" s="88"/>
      <c r="X321" s="89"/>
      <c r="Y321" s="88"/>
      <c r="Z321" s="97"/>
      <c r="AA321" s="91"/>
      <c r="AB321" s="88"/>
      <c r="AC321" s="91"/>
      <c r="AD321" s="88"/>
    </row>
    <row r="322" spans="1:30" ht="12" customHeight="1" hidden="1">
      <c r="A322" s="96" t="str">
        <f>IF(AND(Input!C$73&gt;0,Input!C84&gt;0,Input!D84="Competitive"),UPPER(Input!C$73),"Hide")</f>
        <v>Hide</v>
      </c>
      <c r="B322" s="87">
        <f>IF(Input!C$84&gt;0,UPPER(Input!C$84),"")</f>
      </c>
      <c r="C322" s="107"/>
      <c r="D322" s="107"/>
      <c r="E322" s="107"/>
      <c r="F322" s="107"/>
      <c r="G322" s="107"/>
      <c r="H322" s="107"/>
      <c r="I322" s="107"/>
      <c r="J322" s="107"/>
      <c r="K322" s="107"/>
      <c r="L322" s="107"/>
      <c r="M322" s="107"/>
      <c r="N322" s="107"/>
      <c r="O322" s="107"/>
      <c r="P322" s="88">
        <f>(C322+E322+G322+M322)*0.1+(I322+K322)*0.05-O322</f>
        <v>0</v>
      </c>
      <c r="Q322" s="88">
        <f>SUM(INT(C322*100000),INT(E322*100000),INT(G322*100000),INT(I322*50000),INT(K322*50000),INT(M322*100000),-(O322*1000000))</f>
        <v>0</v>
      </c>
      <c r="R322" s="88">
        <f>IF(Q322&gt;0,(RANK(Q322,(Q$250,Q$258,Q$266,Q$274,Q$282,Q$290,Q$298,Q$306,Q$314,Q$322))),"")</f>
      </c>
      <c r="S322" s="88">
        <f>C322+E322</f>
        <v>0</v>
      </c>
      <c r="T322" s="88">
        <f>IF(S322&gt;0,(RANK(S322,(S$250,S$258,S$266,S$274,S$282,S$290,S$298,S$306,S$314,S$322))),"")</f>
      </c>
      <c r="U322" s="88">
        <f>I322+K322</f>
        <v>0</v>
      </c>
      <c r="V322" s="88">
        <f>IF(U322&gt;0,(RANK(U322,(U$250,U$258,U$266,U$274,U$282,U$290,U$298,U$306,U$314,U$322))),"")</f>
      </c>
      <c r="W322" s="106">
        <f>IF((AND(Q322&gt;0,S322&gt;0,U322&gt;0)),1000000-(R322*10000+T322*100+V322),0)</f>
        <v>0</v>
      </c>
      <c r="X322" s="89">
        <f>IF(P322&gt;=80,"I",IF(P322&gt;=60,"II",IF(P322&gt;=40,"III",IF(P322=0,"","IV"))))</f>
      </c>
      <c r="Y322" s="88">
        <f>IF(W322&gt;0,(RANK(W322,(W$250,W$258,W$266,W$274,W$282,W$290,W$298,W$306,W$314,W$322))),"")</f>
      </c>
      <c r="Z322" s="97">
        <f>IF(B322&gt;0,B322,"")</f>
      </c>
      <c r="AA322" s="103"/>
      <c r="AB322" s="88">
        <f>IF(AA322&gt;0,(RANK(AA322,(AA$250,AA$258,AA$266,AA$274,AA$282,AA$290,AA$298,AA$306,AA$314,AA$322))),"")</f>
      </c>
      <c r="AC322" s="103"/>
      <c r="AD322" s="88">
        <f>IF(AC322&gt;0,(RANK(AC322,(AC$250,AC$258,AC$266,AC$274,AC$282,AC$290,AC$298,AC$306,AC$314,AC$322))),"")</f>
      </c>
    </row>
    <row r="323" spans="1:30" ht="12" customHeight="1" hidden="1">
      <c r="A323" s="96"/>
      <c r="B323" s="87"/>
      <c r="C323" s="27">
        <f>IF(C322&gt;0,C322*0.1,"")</f>
      </c>
      <c r="D323" s="26">
        <f>IF(C322&gt;0,(RANK(C322,(C$250,C$258,C$266,C$274,C$282,C$290,C$298,C$306,C$314,C$322))),"")</f>
      </c>
      <c r="E323" s="27">
        <f>IF(E322&gt;0,E322*0.1,"")</f>
      </c>
      <c r="F323" s="26">
        <f>IF(E322&gt;0,(RANK(E322,(E$250,E$258,E$266,E$274,E$282,E$290,E$298,E$306,E$314,E$322))),"")</f>
      </c>
      <c r="G323" s="27">
        <f>IF(G322&gt;0,G322*0.1,"")</f>
      </c>
      <c r="H323" s="26">
        <f>IF(G322&gt;0,(RANK(G322,(G$250,G$258,G$266,G$274,G$282,G$290,G$298,G$306,G$314,G$322))),"")</f>
      </c>
      <c r="I323" s="27">
        <f>IF(I322&gt;0,I322*0.05,"")</f>
      </c>
      <c r="J323" s="26">
        <f>IF(I322&gt;0,(RANK(I322,(I$250,I$258,I$266,I$274,I$282,I$290,I$298,I$306,I$314,I$322))),"")</f>
      </c>
      <c r="K323" s="27">
        <f>IF(K322&gt;0,K322*0.05,"")</f>
      </c>
      <c r="L323" s="26">
        <f>IF(K322&gt;0,(RANK(K322,(K$250,K$258,K$266,K$274,K$282,K$290,K$298,K$306,K$314,K$322))),"")</f>
      </c>
      <c r="M323" s="27">
        <f>IF(M322&gt;0,M322*0.1,"")</f>
      </c>
      <c r="N323" s="26">
        <f>IF(M322&gt;0,(RANK(M322,(M$250,M$258,M$266,M$274,M$282,M$290,M$298,M$306,M$314,M$322))),"")</f>
      </c>
      <c r="O323" s="107"/>
      <c r="P323" s="88"/>
      <c r="Q323" s="88"/>
      <c r="R323" s="88"/>
      <c r="S323" s="88"/>
      <c r="T323" s="88"/>
      <c r="U323" s="88"/>
      <c r="V323" s="88"/>
      <c r="W323" s="106"/>
      <c r="X323" s="89"/>
      <c r="Y323" s="88"/>
      <c r="Z323" s="97"/>
      <c r="AA323" s="103"/>
      <c r="AB323" s="88"/>
      <c r="AC323" s="103"/>
      <c r="AD323" s="88"/>
    </row>
    <row r="324" spans="1:30" s="3" customFormat="1" ht="12" customHeight="1" hidden="1">
      <c r="A324" s="92" t="str">
        <f>IF(AND(Input!C$73&gt;0,Input!C84&gt;0,Input!D84="Festival"),UPPER(Input!C$73),"Hide")</f>
        <v>Hide</v>
      </c>
      <c r="B324" s="86">
        <f>IF(Input!C$84&gt;0,(UPPER(Input!C$84)&amp;" (Scores)"),"")</f>
      </c>
      <c r="C324" s="104"/>
      <c r="D324" s="104"/>
      <c r="E324" s="104"/>
      <c r="F324" s="104"/>
      <c r="G324" s="104"/>
      <c r="H324" s="104"/>
      <c r="I324" s="104"/>
      <c r="J324" s="104"/>
      <c r="K324" s="104"/>
      <c r="L324" s="104"/>
      <c r="M324" s="104"/>
      <c r="N324" s="104"/>
      <c r="O324" s="48"/>
      <c r="P324" s="49">
        <f>(C324+E324+G324+M324)*0.1+(I324+K324)*0.05-O324</f>
        <v>0</v>
      </c>
      <c r="Q324" s="90"/>
      <c r="R324" s="90"/>
      <c r="S324" s="90"/>
      <c r="T324" s="90"/>
      <c r="U324" s="90"/>
      <c r="V324" s="90"/>
      <c r="W324" s="90"/>
      <c r="X324" s="102"/>
      <c r="Y324" s="101"/>
      <c r="Z324" s="105">
        <f>IF(B324&gt;0,B324,"")</f>
      </c>
      <c r="AA324" s="100"/>
      <c r="AB324" s="101"/>
      <c r="AC324" s="100"/>
      <c r="AD324" s="101"/>
    </row>
    <row r="325" spans="1:30" s="3" customFormat="1" ht="12" customHeight="1" hidden="1">
      <c r="A325" s="93"/>
      <c r="B325" s="86"/>
      <c r="C325" s="90" t="s">
        <v>57</v>
      </c>
      <c r="D325" s="90"/>
      <c r="E325" s="90"/>
      <c r="F325" s="90"/>
      <c r="G325" s="90"/>
      <c r="H325" s="90"/>
      <c r="I325" s="90"/>
      <c r="J325" s="90"/>
      <c r="K325" s="90"/>
      <c r="L325" s="90"/>
      <c r="M325" s="90"/>
      <c r="N325" s="90"/>
      <c r="O325" s="90"/>
      <c r="P325" s="90"/>
      <c r="Q325" s="90"/>
      <c r="R325" s="90"/>
      <c r="S325" s="90"/>
      <c r="T325" s="90"/>
      <c r="U325" s="90"/>
      <c r="V325" s="90"/>
      <c r="W325" s="90"/>
      <c r="X325" s="102"/>
      <c r="Y325" s="101"/>
      <c r="Z325" s="105"/>
      <c r="AA325" s="100"/>
      <c r="AB325" s="101"/>
      <c r="AC325" s="100"/>
      <c r="AD325" s="101"/>
    </row>
    <row r="326" spans="1:30" s="3" customFormat="1" ht="12" customHeight="1" hidden="1">
      <c r="A326" s="94" t="str">
        <f>IF(AND(Input!C$73&gt;0,Input!C84&gt;0,Input!D84="Festival"),UPPER(Input!C$73),"Hide")</f>
        <v>Hide</v>
      </c>
      <c r="B326" s="87">
        <f>IF(Input!C$84&gt;0,UPPER(Input!C$84),"")</f>
      </c>
      <c r="C326" s="99">
        <f>IF(C324&gt;=160,"I",IF(C324&gt;=120,"II",IF(C324&gt;=80,"III",IF(C324=0,"","IV"))))</f>
      </c>
      <c r="D326" s="99"/>
      <c r="E326" s="99">
        <f>IF(E324&gt;=160,"I",IF(E324&gt;=120,"II",IF(E324&gt;=80,"III",IF(E324=0,"","IV"))))</f>
      </c>
      <c r="F326" s="99"/>
      <c r="G326" s="99">
        <f>IF(G324&gt;=160,"I",IF(G324&gt;=120,"II",IF(G324&gt;=80,"III",IF(G324=0,"","IV"))))</f>
      </c>
      <c r="H326" s="99"/>
      <c r="I326" s="99">
        <f>IF(I324&gt;=160,"I",IF(I324&gt;=120,"II",IF(I324&gt;=80,"III",IF(I324=0,"","IV"))))</f>
      </c>
      <c r="J326" s="99"/>
      <c r="K326" s="99">
        <f>IF(K324&gt;=160,"I",IF(K324&gt;=120,"II",IF(K324&gt;=80,"III",IF(K324=0,"","IV"))))</f>
      </c>
      <c r="L326" s="99"/>
      <c r="M326" s="99">
        <f>IF(M324&gt;=160,"I",IF(M324&gt;=120,"II",IF(M324&gt;=80,"III",IF(M324=0,"","IV"))))</f>
      </c>
      <c r="N326" s="99"/>
      <c r="O326" s="97">
        <f>IF(O324&gt;0,"Penalty Applied","")</f>
      </c>
      <c r="P326" s="88" t="s">
        <v>55</v>
      </c>
      <c r="Q326" s="88"/>
      <c r="R326" s="88"/>
      <c r="S326" s="88"/>
      <c r="T326" s="88"/>
      <c r="U326" s="88"/>
      <c r="V326" s="88"/>
      <c r="W326" s="88"/>
      <c r="X326" s="89">
        <f>IF(P324&gt;=80,"I",IF(P324&gt;=60,"II",IF(P324&gt;=40,"III",IF(P324=0,"","IV"))))</f>
      </c>
      <c r="Y326" s="88" t="s">
        <v>55</v>
      </c>
      <c r="Z326" s="97">
        <f>IF(B326&gt;0,B326,"")</f>
      </c>
      <c r="AA326" s="91" t="s">
        <v>55</v>
      </c>
      <c r="AB326" s="88" t="s">
        <v>55</v>
      </c>
      <c r="AC326" s="91" t="s">
        <v>55</v>
      </c>
      <c r="AD326" s="88" t="s">
        <v>55</v>
      </c>
    </row>
    <row r="327" spans="1:30" s="3" customFormat="1" ht="12" customHeight="1" hidden="1">
      <c r="A327" s="95"/>
      <c r="B327" s="87"/>
      <c r="C327" s="99"/>
      <c r="D327" s="99"/>
      <c r="E327" s="99"/>
      <c r="F327" s="99"/>
      <c r="G327" s="99"/>
      <c r="H327" s="99"/>
      <c r="I327" s="99"/>
      <c r="J327" s="99"/>
      <c r="K327" s="99"/>
      <c r="L327" s="99"/>
      <c r="M327" s="99"/>
      <c r="N327" s="99"/>
      <c r="O327" s="97"/>
      <c r="P327" s="88"/>
      <c r="Q327" s="88"/>
      <c r="R327" s="88"/>
      <c r="S327" s="88"/>
      <c r="T327" s="88"/>
      <c r="U327" s="88"/>
      <c r="V327" s="88"/>
      <c r="W327" s="88"/>
      <c r="X327" s="89"/>
      <c r="Y327" s="88"/>
      <c r="Z327" s="97"/>
      <c r="AA327" s="91"/>
      <c r="AB327" s="88"/>
      <c r="AC327" s="91"/>
      <c r="AD327" s="88"/>
    </row>
    <row r="328" spans="1:30" s="3" customFormat="1" ht="12" customHeight="1" hidden="1">
      <c r="A328" s="96" t="str">
        <f>IF(AND(Input!C$73&gt;0,Input!C84&gt;0,Input!D84="Comments Only"),UPPER(Input!C$73),"Hide")</f>
        <v>Hide</v>
      </c>
      <c r="B328" s="87">
        <f>IF(Input!C$84&gt;0,UPPER(Input!C$84),"")</f>
      </c>
      <c r="C328" s="98" t="s">
        <v>54</v>
      </c>
      <c r="D328" s="98"/>
      <c r="E328" s="98" t="s">
        <v>54</v>
      </c>
      <c r="F328" s="98"/>
      <c r="G328" s="98" t="s">
        <v>54</v>
      </c>
      <c r="H328" s="98"/>
      <c r="I328" s="98" t="s">
        <v>54</v>
      </c>
      <c r="J328" s="98"/>
      <c r="K328" s="98" t="s">
        <v>54</v>
      </c>
      <c r="L328" s="98"/>
      <c r="M328" s="98" t="s">
        <v>54</v>
      </c>
      <c r="N328" s="98"/>
      <c r="O328" s="88" t="s">
        <v>55</v>
      </c>
      <c r="P328" s="88" t="s">
        <v>55</v>
      </c>
      <c r="Q328" s="88"/>
      <c r="R328" s="88"/>
      <c r="S328" s="88"/>
      <c r="T328" s="88"/>
      <c r="U328" s="88"/>
      <c r="V328" s="88"/>
      <c r="W328" s="88"/>
      <c r="X328" s="89" t="s">
        <v>55</v>
      </c>
      <c r="Y328" s="88" t="s">
        <v>55</v>
      </c>
      <c r="Z328" s="97">
        <f>IF(B328&gt;0,B328,"")</f>
      </c>
      <c r="AA328" s="91" t="s">
        <v>56</v>
      </c>
      <c r="AB328" s="88" t="s">
        <v>55</v>
      </c>
      <c r="AC328" s="91" t="s">
        <v>56</v>
      </c>
      <c r="AD328" s="88" t="s">
        <v>55</v>
      </c>
    </row>
    <row r="329" spans="1:30" s="3" customFormat="1" ht="12" customHeight="1" hidden="1">
      <c r="A329" s="96"/>
      <c r="B329" s="87"/>
      <c r="C329" s="98"/>
      <c r="D329" s="98"/>
      <c r="E329" s="98"/>
      <c r="F329" s="98"/>
      <c r="G329" s="98"/>
      <c r="H329" s="98"/>
      <c r="I329" s="98"/>
      <c r="J329" s="98"/>
      <c r="K329" s="98"/>
      <c r="L329" s="98"/>
      <c r="M329" s="98"/>
      <c r="N329" s="98"/>
      <c r="O329" s="88"/>
      <c r="P329" s="88"/>
      <c r="Q329" s="88"/>
      <c r="R329" s="88"/>
      <c r="S329" s="88"/>
      <c r="T329" s="88"/>
      <c r="U329" s="88"/>
      <c r="V329" s="88"/>
      <c r="W329" s="88"/>
      <c r="X329" s="89"/>
      <c r="Y329" s="88"/>
      <c r="Z329" s="97"/>
      <c r="AA329" s="91"/>
      <c r="AB329" s="88"/>
      <c r="AC329" s="91"/>
      <c r="AD329" s="88"/>
    </row>
    <row r="330" spans="1:30" ht="4.5" customHeight="1">
      <c r="A330" s="39">
        <f>IF(B250="","Hide","")</f>
      </c>
      <c r="B330" s="40"/>
      <c r="C330" s="41"/>
      <c r="D330" s="42"/>
      <c r="E330" s="41"/>
      <c r="F330" s="42"/>
      <c r="G330" s="41"/>
      <c r="H330" s="42"/>
      <c r="I330" s="41"/>
      <c r="J330" s="42"/>
      <c r="K330" s="41"/>
      <c r="L330" s="42"/>
      <c r="M330" s="41"/>
      <c r="N330" s="42"/>
      <c r="O330" s="43"/>
      <c r="P330" s="43"/>
      <c r="Q330" s="43"/>
      <c r="R330" s="43"/>
      <c r="S330" s="43"/>
      <c r="T330" s="43"/>
      <c r="U330" s="43"/>
      <c r="V330" s="43"/>
      <c r="W330" s="44"/>
      <c r="X330" s="42"/>
      <c r="Y330" s="42"/>
      <c r="Z330" s="45"/>
      <c r="AA330" s="46"/>
      <c r="AB330" s="47"/>
      <c r="AC330" s="46"/>
      <c r="AD330" s="47"/>
    </row>
    <row r="331" spans="1:30" s="3" customFormat="1" ht="12" customHeight="1">
      <c r="A331" s="96" t="str">
        <f>IF(AND(Input!C$87&gt;0,Input!C89&gt;0,Input!D89="Competitive"),UPPER(Input!C$87),"Hide")</f>
        <v>AAAAA</v>
      </c>
      <c r="B331" s="87" t="str">
        <f>IF(Input!C$89&gt;0,UPPER(Input!C$89),"")</f>
        <v>EASTERN </v>
      </c>
      <c r="C331" s="107">
        <v>165</v>
      </c>
      <c r="D331" s="107"/>
      <c r="E331" s="107">
        <v>156</v>
      </c>
      <c r="F331" s="107"/>
      <c r="G331" s="107">
        <v>182</v>
      </c>
      <c r="H331" s="107"/>
      <c r="I331" s="107">
        <v>161</v>
      </c>
      <c r="J331" s="107"/>
      <c r="K331" s="107">
        <v>158</v>
      </c>
      <c r="L331" s="107"/>
      <c r="M331" s="107">
        <v>165</v>
      </c>
      <c r="N331" s="107"/>
      <c r="O331" s="107"/>
      <c r="P331" s="88">
        <f>(C331+E331+G331+M331)*0.1+(I331+K331)*0.05-O331</f>
        <v>82.75</v>
      </c>
      <c r="Q331" s="88">
        <f>SUM(INT(C331*100000),INT(E331*100000),INT(G331*100000),INT(I331*50000),INT(K331*50000),INT(M331*100000),-(O331*1000000))</f>
        <v>82750000</v>
      </c>
      <c r="R331" s="88">
        <f>IF(Q331&gt;0,(RANK(Q331,(Q$331,Q$339,Q$347,Q$355,Q$363,Q$371,Q$379,Q$387,Q$395,Q$403))),"")</f>
        <v>1</v>
      </c>
      <c r="S331" s="88">
        <f>C331+E331</f>
        <v>321</v>
      </c>
      <c r="T331" s="88">
        <f>IF(S331&gt;0,(RANK(S331,(S$331,S$339,S$347,S$355,S$363,S$371,S$379,S$387,S$395,S$403))),"")</f>
        <v>1</v>
      </c>
      <c r="U331" s="88">
        <f>I331+K331</f>
        <v>319</v>
      </c>
      <c r="V331" s="88">
        <f>IF(U331&gt;0,(RANK(U331,(U$331,U$339,U$347,U$355,U$363,U$371,U$379,U$387,U$395,U$403))),"")</f>
        <v>3</v>
      </c>
      <c r="W331" s="106">
        <f>IF((AND(Q331&gt;0,S331&gt;0,U331&gt;0)),1000000-(R331*10000+T331*100+V331),0)</f>
        <v>989897</v>
      </c>
      <c r="X331" s="89" t="str">
        <f>IF(P331&gt;=80,"I",IF(P331&gt;=60,"II",IF(P331&gt;=40,"III",IF(P331=0,"","IV"))))</f>
        <v>I</v>
      </c>
      <c r="Y331" s="88">
        <f>IF(W331&gt;0,(RANK(W331,(W$331,W$339,W$347,W$355,W$363,W$371,W$379,W$387,W$395,W$403))),"")</f>
        <v>2</v>
      </c>
      <c r="Z331" s="97" t="str">
        <f>IF(B331&gt;0,B331,"")</f>
        <v>EASTERN </v>
      </c>
      <c r="AA331" s="103">
        <v>184</v>
      </c>
      <c r="AB331" s="88">
        <f>IF(AA331&gt;0,(RANK(AA331,(AA$331,AA$339,AA$347,AA$355,AA$363,AA$371,AA$379,AA$387,AA$395,AA$403))),"")</f>
        <v>1</v>
      </c>
      <c r="AC331" s="103">
        <v>168</v>
      </c>
      <c r="AD331" s="88">
        <f>IF(AC331&gt;0,(RANK(AC331,(AC$331,AC$339,AC$347,AC$355,AC$363,AC$371,AC$379,AC$387,AC$395,AC$403))),"")</f>
        <v>1</v>
      </c>
    </row>
    <row r="332" spans="1:30" s="3" customFormat="1" ht="12" customHeight="1">
      <c r="A332" s="96"/>
      <c r="B332" s="87"/>
      <c r="C332" s="27">
        <f>IF(C331&gt;0,C331*0.1,"")</f>
        <v>16.5</v>
      </c>
      <c r="D332" s="26">
        <f>IF(C331&gt;0,(RANK(C331,(C$331,C$339,C$347,C$355,C$363,C$371,C$379,C$387,C$395,C$403))),"")</f>
        <v>1</v>
      </c>
      <c r="E332" s="27">
        <f>IF(E331&gt;0,E331*0.1,"")</f>
        <v>15.600000000000001</v>
      </c>
      <c r="F332" s="26">
        <f>IF(E331&gt;0,(RANK(E331,(E$331,E$339,E$347,E$355,E$363,E$371,E$379,E$387,E$395,E$403))),"")</f>
        <v>2</v>
      </c>
      <c r="G332" s="27">
        <f>IF(G331&gt;0,G331*0.1,"")</f>
        <v>18.2</v>
      </c>
      <c r="H332" s="26">
        <f>IF(G331&gt;0,(RANK(G331,(G$331,G$339,G$347,G$355,G$363,G$371,G$379,G$387,G$395,G$403))),"")</f>
        <v>1</v>
      </c>
      <c r="I332" s="27">
        <f>IF(I331&gt;0,I331*0.05,"")</f>
        <v>8.05</v>
      </c>
      <c r="J332" s="26">
        <f>IF(I331&gt;0,(RANK(I331,(I$331,I$339,I$347,I$355,I$363,I$371,I$379,I$387,I$395,I$403))),"")</f>
        <v>2</v>
      </c>
      <c r="K332" s="27">
        <f>IF(K331&gt;0,K331*0.05,"")</f>
        <v>7.9</v>
      </c>
      <c r="L332" s="26">
        <f>IF(K331&gt;0,(RANK(K331,(K$331,K$339,K$347,K$355,K$363,K$371,K$379,K$387,K$395,K$403))),"")</f>
        <v>2</v>
      </c>
      <c r="M332" s="27">
        <f>IF(M331&gt;0,M331*0.1,"")</f>
        <v>16.5</v>
      </c>
      <c r="N332" s="26">
        <f>IF(M331&gt;0,(RANK(M331,(M$331,M$339,M$347,M$355,M$363,M$371,M$379,M$387,M$395,M$403))),"")</f>
        <v>2</v>
      </c>
      <c r="O332" s="107"/>
      <c r="P332" s="88"/>
      <c r="Q332" s="88"/>
      <c r="R332" s="88"/>
      <c r="S332" s="88"/>
      <c r="T332" s="88"/>
      <c r="U332" s="88"/>
      <c r="V332" s="88"/>
      <c r="W332" s="106"/>
      <c r="X332" s="89"/>
      <c r="Y332" s="88"/>
      <c r="Z332" s="97"/>
      <c r="AA332" s="103"/>
      <c r="AB332" s="88"/>
      <c r="AC332" s="103"/>
      <c r="AD332" s="88"/>
    </row>
    <row r="333" spans="1:30" s="3" customFormat="1" ht="12" customHeight="1" hidden="1">
      <c r="A333" s="92" t="str">
        <f>IF(AND(Input!C$87&gt;0,Input!C89&gt;0,Input!D89="Festival"),UPPER(Input!C$87),"Hide")</f>
        <v>Hide</v>
      </c>
      <c r="B333" s="86" t="str">
        <f>IF(Input!C$89&gt;0,(UPPER(Input!C$89)&amp;" (Scores)"),"")</f>
        <v>EASTERN  (Scores)</v>
      </c>
      <c r="C333" s="104"/>
      <c r="D333" s="104"/>
      <c r="E333" s="104"/>
      <c r="F333" s="104"/>
      <c r="G333" s="104"/>
      <c r="H333" s="104"/>
      <c r="I333" s="104"/>
      <c r="J333" s="104"/>
      <c r="K333" s="104"/>
      <c r="L333" s="104"/>
      <c r="M333" s="104"/>
      <c r="N333" s="104"/>
      <c r="O333" s="48"/>
      <c r="P333" s="49">
        <f>(C333+E333+G333+M333)*0.1+(I333+K333)*0.05-O333</f>
        <v>0</v>
      </c>
      <c r="Q333" s="90"/>
      <c r="R333" s="90"/>
      <c r="S333" s="90"/>
      <c r="T333" s="90"/>
      <c r="U333" s="90"/>
      <c r="V333" s="90"/>
      <c r="W333" s="90"/>
      <c r="X333" s="102"/>
      <c r="Y333" s="101"/>
      <c r="Z333" s="105" t="str">
        <f>IF(B333&gt;0,B333,"")</f>
        <v>EASTERN  (Scores)</v>
      </c>
      <c r="AA333" s="100"/>
      <c r="AB333" s="101"/>
      <c r="AC333" s="100"/>
      <c r="AD333" s="101"/>
    </row>
    <row r="334" spans="1:30" s="3" customFormat="1" ht="12" customHeight="1" hidden="1">
      <c r="A334" s="93"/>
      <c r="B334" s="86"/>
      <c r="C334" s="90" t="s">
        <v>57</v>
      </c>
      <c r="D334" s="90"/>
      <c r="E334" s="90"/>
      <c r="F334" s="90"/>
      <c r="G334" s="90"/>
      <c r="H334" s="90"/>
      <c r="I334" s="90"/>
      <c r="J334" s="90"/>
      <c r="K334" s="90"/>
      <c r="L334" s="90"/>
      <c r="M334" s="90"/>
      <c r="N334" s="90"/>
      <c r="O334" s="90"/>
      <c r="P334" s="90"/>
      <c r="Q334" s="90"/>
      <c r="R334" s="90"/>
      <c r="S334" s="90"/>
      <c r="T334" s="90"/>
      <c r="U334" s="90"/>
      <c r="V334" s="90"/>
      <c r="W334" s="90"/>
      <c r="X334" s="102"/>
      <c r="Y334" s="101"/>
      <c r="Z334" s="105"/>
      <c r="AA334" s="100"/>
      <c r="AB334" s="101"/>
      <c r="AC334" s="100"/>
      <c r="AD334" s="101"/>
    </row>
    <row r="335" spans="1:30" s="3" customFormat="1" ht="12" customHeight="1" hidden="1">
      <c r="A335" s="94" t="str">
        <f>IF(AND(Input!C$87&gt;0,Input!C89&gt;0,Input!D89="Festival"),UPPER(Input!C$87),"Hide")</f>
        <v>Hide</v>
      </c>
      <c r="B335" s="87" t="str">
        <f>IF(Input!C$89&gt;0,UPPER(Input!C$89),"")</f>
        <v>EASTERN </v>
      </c>
      <c r="C335" s="99">
        <f>IF(C333&gt;=160,"I",IF(C333&gt;=120,"II",IF(C333&gt;=80,"III",IF(C333=0,"","IV"))))</f>
      </c>
      <c r="D335" s="99"/>
      <c r="E335" s="99">
        <f>IF(E333&gt;=160,"I",IF(E333&gt;=120,"II",IF(E333&gt;=80,"III",IF(E333=0,"","IV"))))</f>
      </c>
      <c r="F335" s="99"/>
      <c r="G335" s="99">
        <f>IF(G333&gt;=160,"I",IF(G333&gt;=120,"II",IF(G333&gt;=80,"III",IF(G333=0,"","IV"))))</f>
      </c>
      <c r="H335" s="99"/>
      <c r="I335" s="99">
        <f>IF(I333&gt;=160,"I",IF(I333&gt;=120,"II",IF(I333&gt;=80,"III",IF(I333=0,"","IV"))))</f>
      </c>
      <c r="J335" s="99"/>
      <c r="K335" s="99">
        <f>IF(K333&gt;=160,"I",IF(K333&gt;=120,"II",IF(K333&gt;=80,"III",IF(K333=0,"","IV"))))</f>
      </c>
      <c r="L335" s="99"/>
      <c r="M335" s="99">
        <f>IF(M333&gt;=160,"I",IF(M333&gt;=120,"II",IF(M333&gt;=80,"III",IF(M333=0,"","IV"))))</f>
      </c>
      <c r="N335" s="99"/>
      <c r="O335" s="97">
        <f>IF(O333&gt;0,"Penalty Applied","")</f>
      </c>
      <c r="P335" s="88" t="s">
        <v>55</v>
      </c>
      <c r="Q335" s="88"/>
      <c r="R335" s="88"/>
      <c r="S335" s="88"/>
      <c r="T335" s="88"/>
      <c r="U335" s="88"/>
      <c r="V335" s="88"/>
      <c r="W335" s="88"/>
      <c r="X335" s="89">
        <f>IF(P333&gt;=80,"I",IF(P333&gt;=60,"II",IF(P333&gt;=40,"III",IF(P333=0,"","IV"))))</f>
      </c>
      <c r="Y335" s="88" t="s">
        <v>55</v>
      </c>
      <c r="Z335" s="97" t="str">
        <f>IF(B335&gt;0,B335,"")</f>
        <v>EASTERN </v>
      </c>
      <c r="AA335" s="91" t="s">
        <v>55</v>
      </c>
      <c r="AB335" s="88" t="s">
        <v>55</v>
      </c>
      <c r="AC335" s="91" t="s">
        <v>55</v>
      </c>
      <c r="AD335" s="88" t="s">
        <v>55</v>
      </c>
    </row>
    <row r="336" spans="1:30" s="3" customFormat="1" ht="12" customHeight="1" hidden="1">
      <c r="A336" s="95"/>
      <c r="B336" s="87"/>
      <c r="C336" s="99"/>
      <c r="D336" s="99"/>
      <c r="E336" s="99"/>
      <c r="F336" s="99"/>
      <c r="G336" s="99"/>
      <c r="H336" s="99"/>
      <c r="I336" s="99"/>
      <c r="J336" s="99"/>
      <c r="K336" s="99"/>
      <c r="L336" s="99"/>
      <c r="M336" s="99"/>
      <c r="N336" s="99"/>
      <c r="O336" s="97"/>
      <c r="P336" s="88"/>
      <c r="Q336" s="88"/>
      <c r="R336" s="88"/>
      <c r="S336" s="88"/>
      <c r="T336" s="88"/>
      <c r="U336" s="88"/>
      <c r="V336" s="88"/>
      <c r="W336" s="88"/>
      <c r="X336" s="89"/>
      <c r="Y336" s="88"/>
      <c r="Z336" s="97"/>
      <c r="AA336" s="91"/>
      <c r="AB336" s="88"/>
      <c r="AC336" s="91"/>
      <c r="AD336" s="88"/>
    </row>
    <row r="337" spans="1:30" s="3" customFormat="1" ht="12" customHeight="1" hidden="1">
      <c r="A337" s="96" t="str">
        <f>IF(AND(Input!C$87&gt;0,Input!C89&gt;0,Input!D89="Comments Only"),UPPER(Input!C$87),"Hide")</f>
        <v>Hide</v>
      </c>
      <c r="B337" s="87" t="str">
        <f>IF(Input!C$89&gt;0,UPPER(Input!C$89),"")</f>
        <v>EASTERN </v>
      </c>
      <c r="C337" s="98" t="s">
        <v>54</v>
      </c>
      <c r="D337" s="98"/>
      <c r="E337" s="98" t="s">
        <v>54</v>
      </c>
      <c r="F337" s="98"/>
      <c r="G337" s="98" t="s">
        <v>54</v>
      </c>
      <c r="H337" s="98"/>
      <c r="I337" s="98" t="s">
        <v>54</v>
      </c>
      <c r="J337" s="98"/>
      <c r="K337" s="98" t="s">
        <v>54</v>
      </c>
      <c r="L337" s="98"/>
      <c r="M337" s="98" t="s">
        <v>54</v>
      </c>
      <c r="N337" s="98"/>
      <c r="O337" s="88" t="s">
        <v>55</v>
      </c>
      <c r="P337" s="88" t="s">
        <v>55</v>
      </c>
      <c r="Q337" s="88"/>
      <c r="R337" s="88"/>
      <c r="S337" s="88"/>
      <c r="T337" s="88"/>
      <c r="U337" s="88"/>
      <c r="V337" s="88"/>
      <c r="W337" s="88"/>
      <c r="X337" s="89" t="s">
        <v>55</v>
      </c>
      <c r="Y337" s="88" t="s">
        <v>55</v>
      </c>
      <c r="Z337" s="97" t="str">
        <f>IF(B337&gt;0,B337,"")</f>
        <v>EASTERN </v>
      </c>
      <c r="AA337" s="91" t="s">
        <v>56</v>
      </c>
      <c r="AB337" s="88" t="s">
        <v>55</v>
      </c>
      <c r="AC337" s="91" t="s">
        <v>56</v>
      </c>
      <c r="AD337" s="88" t="s">
        <v>55</v>
      </c>
    </row>
    <row r="338" spans="1:30" s="3" customFormat="1" ht="12" customHeight="1" hidden="1">
      <c r="A338" s="96"/>
      <c r="B338" s="87"/>
      <c r="C338" s="98"/>
      <c r="D338" s="98"/>
      <c r="E338" s="98"/>
      <c r="F338" s="98"/>
      <c r="G338" s="98"/>
      <c r="H338" s="98"/>
      <c r="I338" s="98"/>
      <c r="J338" s="98"/>
      <c r="K338" s="98"/>
      <c r="L338" s="98"/>
      <c r="M338" s="98"/>
      <c r="N338" s="98"/>
      <c r="O338" s="88"/>
      <c r="P338" s="88"/>
      <c r="Q338" s="88"/>
      <c r="R338" s="88"/>
      <c r="S338" s="88"/>
      <c r="T338" s="88"/>
      <c r="U338" s="88"/>
      <c r="V338" s="88"/>
      <c r="W338" s="88"/>
      <c r="X338" s="89"/>
      <c r="Y338" s="88"/>
      <c r="Z338" s="97"/>
      <c r="AA338" s="91"/>
      <c r="AB338" s="88"/>
      <c r="AC338" s="91"/>
      <c r="AD338" s="88"/>
    </row>
    <row r="339" spans="1:30" s="3" customFormat="1" ht="12" customHeight="1">
      <c r="A339" s="96" t="str">
        <f>IF(AND(Input!C$87&gt;0,Input!C90&gt;0,Input!D90="Competitive"),UPPER(Input!C$87),"Hide")</f>
        <v>AAAAA</v>
      </c>
      <c r="B339" s="87" t="str">
        <f>IF(Input!C$90&gt;0,UPPER(Input!C$90),"")</f>
        <v>MUHLENBERG COUNTY</v>
      </c>
      <c r="C339" s="107">
        <v>162</v>
      </c>
      <c r="D339" s="107"/>
      <c r="E339" s="107">
        <v>149</v>
      </c>
      <c r="F339" s="107"/>
      <c r="G339" s="107">
        <v>178</v>
      </c>
      <c r="H339" s="107"/>
      <c r="I339" s="107">
        <v>158</v>
      </c>
      <c r="J339" s="107"/>
      <c r="K339" s="107">
        <v>167</v>
      </c>
      <c r="L339" s="107"/>
      <c r="M339" s="107">
        <v>160</v>
      </c>
      <c r="N339" s="107"/>
      <c r="O339" s="107"/>
      <c r="P339" s="88">
        <f>(C339+E339+G339+M339)*0.1+(I339+K339)*0.05-O339</f>
        <v>81.15</v>
      </c>
      <c r="Q339" s="88">
        <f>SUM(INT(C339*100000),INT(E339*100000),INT(G339*100000),INT(I339*50000),INT(K339*50000),INT(M339*100000),-(O339*1000000))</f>
        <v>81150000</v>
      </c>
      <c r="R339" s="88">
        <f>IF(Q339&gt;0,(RANK(Q339,(Q$331,Q$339,Q$347,Q$355,Q$363,Q$371,Q$379,Q$387,Q$395,Q$403))),"")</f>
        <v>3</v>
      </c>
      <c r="S339" s="88">
        <f>C339+E339</f>
        <v>311</v>
      </c>
      <c r="T339" s="88">
        <f>IF(S339&gt;0,(RANK(S339,(S$331,S$339,S$347,S$355,S$363,S$371,S$379,S$387,S$395,S$403))),"")</f>
        <v>3</v>
      </c>
      <c r="U339" s="88">
        <f>I339+K339</f>
        <v>325</v>
      </c>
      <c r="V339" s="88">
        <f>IF(U339&gt;0,(RANK(U339,(U$331,U$339,U$347,U$355,U$363,U$371,U$379,U$387,U$395,U$403))),"")</f>
        <v>1</v>
      </c>
      <c r="W339" s="106">
        <f>IF((AND(Q339&gt;0,S339&gt;0,U339&gt;0)),1000000-(R339*10000+T339*100+V339),0)</f>
        <v>969699</v>
      </c>
      <c r="X339" s="89" t="str">
        <f>IF(P339&gt;=80,"I",IF(P339&gt;=60,"II",IF(P339&gt;=40,"III",IF(P339=0,"","IV"))))</f>
        <v>I</v>
      </c>
      <c r="Y339" s="88">
        <f>IF(W339&gt;0,(RANK(W339,(W$331,W$339,W$347,W$355,W$363,W$371,W$379,W$387,W$395,W$403))),"")</f>
        <v>3</v>
      </c>
      <c r="Z339" s="97" t="str">
        <f>IF(B339&gt;0,B339,"")</f>
        <v>MUHLENBERG COUNTY</v>
      </c>
      <c r="AA339" s="103">
        <v>156</v>
      </c>
      <c r="AB339" s="88">
        <f>IF(AA339&gt;0,(RANK(AA339,(AA$331,AA$339,AA$347,AA$355,AA$363,AA$371,AA$379,AA$387,AA$395,AA$403))),"")</f>
        <v>3</v>
      </c>
      <c r="AC339" s="103">
        <v>157</v>
      </c>
      <c r="AD339" s="88">
        <f>IF(AC339&gt;0,(RANK(AC339,(AC$331,AC$339,AC$347,AC$355,AC$363,AC$371,AC$379,AC$387,AC$395,AC$403))),"")</f>
        <v>3</v>
      </c>
    </row>
    <row r="340" spans="1:30" s="3" customFormat="1" ht="12" customHeight="1">
      <c r="A340" s="96"/>
      <c r="B340" s="87"/>
      <c r="C340" s="27">
        <f>IF(C339&gt;0,C339*0.1,"")</f>
        <v>16.2</v>
      </c>
      <c r="D340" s="26">
        <f>IF(C339&gt;0,(RANK(C339,(C$331,C$339,C$347,C$355,C$363,C$371,C$379,C$387,C$395,C$403))),"")</f>
        <v>3</v>
      </c>
      <c r="E340" s="27">
        <f>IF(E339&gt;0,E339*0.1,"")</f>
        <v>14.9</v>
      </c>
      <c r="F340" s="26">
        <f>IF(E339&gt;0,(RANK(E339,(E$331,E$339,E$347,E$355,E$363,E$371,E$379,E$387,E$395,E$403))),"")</f>
        <v>3</v>
      </c>
      <c r="G340" s="27">
        <f>IF(G339&gt;0,G339*0.1,"")</f>
        <v>17.8</v>
      </c>
      <c r="H340" s="26">
        <f>IF(G339&gt;0,(RANK(G339,(G$331,G$339,G$347,G$355,G$363,G$371,G$379,G$387,G$395,G$403))),"")</f>
        <v>3</v>
      </c>
      <c r="I340" s="27">
        <f>IF(I339&gt;0,I339*0.05,"")</f>
        <v>7.9</v>
      </c>
      <c r="J340" s="26">
        <f>IF(I339&gt;0,(RANK(I339,(I$331,I$339,I$347,I$355,I$363,I$371,I$379,I$387,I$395,I$403))),"")</f>
        <v>3</v>
      </c>
      <c r="K340" s="27">
        <f>IF(K339&gt;0,K339*0.05,"")</f>
        <v>8.35</v>
      </c>
      <c r="L340" s="26">
        <f>IF(K339&gt;0,(RANK(K339,(K$331,K$339,K$347,K$355,K$363,K$371,K$379,K$387,K$395,K$403))),"")</f>
        <v>1</v>
      </c>
      <c r="M340" s="27">
        <f>IF(M339&gt;0,M339*0.1,"")</f>
        <v>16</v>
      </c>
      <c r="N340" s="26">
        <f>IF(M339&gt;0,(RANK(M339,(M$331,M$339,M$347,M$355,M$363,M$371,M$379,M$387,M$395,M$403))),"")</f>
        <v>3</v>
      </c>
      <c r="O340" s="107"/>
      <c r="P340" s="88"/>
      <c r="Q340" s="88"/>
      <c r="R340" s="88"/>
      <c r="S340" s="88"/>
      <c r="T340" s="88"/>
      <c r="U340" s="88"/>
      <c r="V340" s="88"/>
      <c r="W340" s="106"/>
      <c r="X340" s="89"/>
      <c r="Y340" s="88"/>
      <c r="Z340" s="97"/>
      <c r="AA340" s="103"/>
      <c r="AB340" s="88"/>
      <c r="AC340" s="103"/>
      <c r="AD340" s="88"/>
    </row>
    <row r="341" spans="1:30" s="3" customFormat="1" ht="12" customHeight="1" hidden="1">
      <c r="A341" s="92" t="str">
        <f>IF(AND(Input!C$87&gt;0,Input!C90&gt;0,Input!D90="Festival"),UPPER(Input!C$87),"Hide")</f>
        <v>Hide</v>
      </c>
      <c r="B341" s="86" t="str">
        <f>IF(Input!C$90&gt;0,(UPPER(Input!C$90)&amp;" (Scores)"),"")</f>
        <v>MUHLENBERG COUNTY (Scores)</v>
      </c>
      <c r="C341" s="104"/>
      <c r="D341" s="104"/>
      <c r="E341" s="104"/>
      <c r="F341" s="104"/>
      <c r="G341" s="104"/>
      <c r="H341" s="104"/>
      <c r="I341" s="104"/>
      <c r="J341" s="104"/>
      <c r="K341" s="104"/>
      <c r="L341" s="104"/>
      <c r="M341" s="104"/>
      <c r="N341" s="104"/>
      <c r="O341" s="48"/>
      <c r="P341" s="49">
        <f>(C341+E341+G341+M341)*0.1+(I341+K341)*0.05-O341</f>
        <v>0</v>
      </c>
      <c r="Q341" s="90"/>
      <c r="R341" s="90"/>
      <c r="S341" s="90"/>
      <c r="T341" s="90"/>
      <c r="U341" s="90"/>
      <c r="V341" s="90"/>
      <c r="W341" s="90"/>
      <c r="X341" s="102"/>
      <c r="Y341" s="101"/>
      <c r="Z341" s="105" t="str">
        <f>IF(B341&gt;0,B341,"")</f>
        <v>MUHLENBERG COUNTY (Scores)</v>
      </c>
      <c r="AA341" s="100"/>
      <c r="AB341" s="101"/>
      <c r="AC341" s="100"/>
      <c r="AD341" s="101"/>
    </row>
    <row r="342" spans="1:30" s="3" customFormat="1" ht="12" customHeight="1" hidden="1">
      <c r="A342" s="93"/>
      <c r="B342" s="86"/>
      <c r="C342" s="90" t="s">
        <v>57</v>
      </c>
      <c r="D342" s="90"/>
      <c r="E342" s="90"/>
      <c r="F342" s="90"/>
      <c r="G342" s="90"/>
      <c r="H342" s="90"/>
      <c r="I342" s="90"/>
      <c r="J342" s="90"/>
      <c r="K342" s="90"/>
      <c r="L342" s="90"/>
      <c r="M342" s="90"/>
      <c r="N342" s="90"/>
      <c r="O342" s="90"/>
      <c r="P342" s="90"/>
      <c r="Q342" s="90"/>
      <c r="R342" s="90"/>
      <c r="S342" s="90"/>
      <c r="T342" s="90"/>
      <c r="U342" s="90"/>
      <c r="V342" s="90"/>
      <c r="W342" s="90"/>
      <c r="X342" s="102"/>
      <c r="Y342" s="101"/>
      <c r="Z342" s="105"/>
      <c r="AA342" s="100"/>
      <c r="AB342" s="101"/>
      <c r="AC342" s="100"/>
      <c r="AD342" s="101"/>
    </row>
    <row r="343" spans="1:30" s="3" customFormat="1" ht="12" customHeight="1" hidden="1">
      <c r="A343" s="94" t="str">
        <f>IF(AND(Input!C$87&gt;0,Input!C90&gt;0,Input!D90="Festival"),UPPER(Input!C$87),"Hide")</f>
        <v>Hide</v>
      </c>
      <c r="B343" s="87" t="str">
        <f>IF(Input!C$90&gt;0,UPPER(Input!C$90),"")</f>
        <v>MUHLENBERG COUNTY</v>
      </c>
      <c r="C343" s="99">
        <f>IF(C341&gt;=160,"I",IF(C341&gt;=120,"II",IF(C341&gt;=80,"III",IF(C341=0,"","IV"))))</f>
      </c>
      <c r="D343" s="99"/>
      <c r="E343" s="99">
        <f>IF(E341&gt;=160,"I",IF(E341&gt;=120,"II",IF(E341&gt;=80,"III",IF(E341=0,"","IV"))))</f>
      </c>
      <c r="F343" s="99"/>
      <c r="G343" s="99">
        <f>IF(G341&gt;=160,"I",IF(G341&gt;=120,"II",IF(G341&gt;=80,"III",IF(G341=0,"","IV"))))</f>
      </c>
      <c r="H343" s="99"/>
      <c r="I343" s="99">
        <f>IF(I341&gt;=160,"I",IF(I341&gt;=120,"II",IF(I341&gt;=80,"III",IF(I341=0,"","IV"))))</f>
      </c>
      <c r="J343" s="99"/>
      <c r="K343" s="99">
        <f>IF(K341&gt;=160,"I",IF(K341&gt;=120,"II",IF(K341&gt;=80,"III",IF(K341=0,"","IV"))))</f>
      </c>
      <c r="L343" s="99"/>
      <c r="M343" s="99">
        <f>IF(M341&gt;=160,"I",IF(M341&gt;=120,"II",IF(M341&gt;=80,"III",IF(M341=0,"","IV"))))</f>
      </c>
      <c r="N343" s="99"/>
      <c r="O343" s="97">
        <f>IF(O341&gt;0,"Penalty Applied","")</f>
      </c>
      <c r="P343" s="88" t="s">
        <v>55</v>
      </c>
      <c r="Q343" s="88"/>
      <c r="R343" s="88"/>
      <c r="S343" s="88"/>
      <c r="T343" s="88"/>
      <c r="U343" s="88"/>
      <c r="V343" s="88"/>
      <c r="W343" s="88"/>
      <c r="X343" s="89">
        <f>IF(P341&gt;=80,"I",IF(P341&gt;=60,"II",IF(P341&gt;=40,"III",IF(P341=0,"","IV"))))</f>
      </c>
      <c r="Y343" s="88" t="s">
        <v>55</v>
      </c>
      <c r="Z343" s="97" t="str">
        <f>IF(B343&gt;0,B343,"")</f>
        <v>MUHLENBERG COUNTY</v>
      </c>
      <c r="AA343" s="91" t="s">
        <v>55</v>
      </c>
      <c r="AB343" s="88" t="s">
        <v>55</v>
      </c>
      <c r="AC343" s="91" t="s">
        <v>55</v>
      </c>
      <c r="AD343" s="88" t="s">
        <v>55</v>
      </c>
    </row>
    <row r="344" spans="1:30" s="3" customFormat="1" ht="12" customHeight="1" hidden="1">
      <c r="A344" s="95"/>
      <c r="B344" s="87"/>
      <c r="C344" s="99"/>
      <c r="D344" s="99"/>
      <c r="E344" s="99"/>
      <c r="F344" s="99"/>
      <c r="G344" s="99"/>
      <c r="H344" s="99"/>
      <c r="I344" s="99"/>
      <c r="J344" s="99"/>
      <c r="K344" s="99"/>
      <c r="L344" s="99"/>
      <c r="M344" s="99"/>
      <c r="N344" s="99"/>
      <c r="O344" s="97"/>
      <c r="P344" s="88"/>
      <c r="Q344" s="88"/>
      <c r="R344" s="88"/>
      <c r="S344" s="88"/>
      <c r="T344" s="88"/>
      <c r="U344" s="88"/>
      <c r="V344" s="88"/>
      <c r="W344" s="88"/>
      <c r="X344" s="89"/>
      <c r="Y344" s="88"/>
      <c r="Z344" s="97"/>
      <c r="AA344" s="91"/>
      <c r="AB344" s="88"/>
      <c r="AC344" s="91"/>
      <c r="AD344" s="88"/>
    </row>
    <row r="345" spans="1:30" s="3" customFormat="1" ht="12" customHeight="1" hidden="1">
      <c r="A345" s="96" t="str">
        <f>IF(AND(Input!C$87&gt;0,Input!C90&gt;0,Input!D90="Comments Only"),UPPER(Input!C$87),"Hide")</f>
        <v>Hide</v>
      </c>
      <c r="B345" s="87" t="str">
        <f>IF(Input!C$90&gt;0,UPPER(Input!C$90),"")</f>
        <v>MUHLENBERG COUNTY</v>
      </c>
      <c r="C345" s="98" t="s">
        <v>54</v>
      </c>
      <c r="D345" s="98"/>
      <c r="E345" s="98" t="s">
        <v>54</v>
      </c>
      <c r="F345" s="98"/>
      <c r="G345" s="98" t="s">
        <v>54</v>
      </c>
      <c r="H345" s="98"/>
      <c r="I345" s="98" t="s">
        <v>54</v>
      </c>
      <c r="J345" s="98"/>
      <c r="K345" s="98" t="s">
        <v>54</v>
      </c>
      <c r="L345" s="98"/>
      <c r="M345" s="98" t="s">
        <v>54</v>
      </c>
      <c r="N345" s="98"/>
      <c r="O345" s="88" t="s">
        <v>55</v>
      </c>
      <c r="P345" s="88" t="s">
        <v>55</v>
      </c>
      <c r="Q345" s="88"/>
      <c r="R345" s="88"/>
      <c r="S345" s="88"/>
      <c r="T345" s="88"/>
      <c r="U345" s="88"/>
      <c r="V345" s="88"/>
      <c r="W345" s="88"/>
      <c r="X345" s="89" t="s">
        <v>55</v>
      </c>
      <c r="Y345" s="88" t="s">
        <v>55</v>
      </c>
      <c r="Z345" s="97" t="str">
        <f>IF(B345&gt;0,B345,"")</f>
        <v>MUHLENBERG COUNTY</v>
      </c>
      <c r="AA345" s="91" t="s">
        <v>56</v>
      </c>
      <c r="AB345" s="88" t="s">
        <v>55</v>
      </c>
      <c r="AC345" s="91" t="s">
        <v>56</v>
      </c>
      <c r="AD345" s="88" t="s">
        <v>55</v>
      </c>
    </row>
    <row r="346" spans="1:30" s="3" customFormat="1" ht="12" customHeight="1" hidden="1">
      <c r="A346" s="96"/>
      <c r="B346" s="87"/>
      <c r="C346" s="98"/>
      <c r="D346" s="98"/>
      <c r="E346" s="98"/>
      <c r="F346" s="98"/>
      <c r="G346" s="98"/>
      <c r="H346" s="98"/>
      <c r="I346" s="98"/>
      <c r="J346" s="98"/>
      <c r="K346" s="98"/>
      <c r="L346" s="98"/>
      <c r="M346" s="98"/>
      <c r="N346" s="98"/>
      <c r="O346" s="88"/>
      <c r="P346" s="88"/>
      <c r="Q346" s="88"/>
      <c r="R346" s="88"/>
      <c r="S346" s="88"/>
      <c r="T346" s="88"/>
      <c r="U346" s="88"/>
      <c r="V346" s="88"/>
      <c r="W346" s="88"/>
      <c r="X346" s="89"/>
      <c r="Y346" s="88"/>
      <c r="Z346" s="97"/>
      <c r="AA346" s="91"/>
      <c r="AB346" s="88"/>
      <c r="AC346" s="91"/>
      <c r="AD346" s="88"/>
    </row>
    <row r="347" spans="1:30" s="3" customFormat="1" ht="12" customHeight="1">
      <c r="A347" s="96" t="str">
        <f>IF(AND(Input!C$87&gt;0,Input!C91&gt;0,Input!D91="Competitive"),UPPER(Input!C$87),"Hide")</f>
        <v>AAAAA</v>
      </c>
      <c r="B347" s="87" t="str">
        <f>IF(Input!C$91&gt;0,UPPER(Input!C$91),"")</f>
        <v>DAVIESS COUNTY</v>
      </c>
      <c r="C347" s="107">
        <v>164</v>
      </c>
      <c r="D347" s="107"/>
      <c r="E347" s="107">
        <v>157</v>
      </c>
      <c r="F347" s="107"/>
      <c r="G347" s="107">
        <v>179</v>
      </c>
      <c r="H347" s="107"/>
      <c r="I347" s="107">
        <v>167</v>
      </c>
      <c r="J347" s="107"/>
      <c r="K347" s="107">
        <v>156</v>
      </c>
      <c r="L347" s="107"/>
      <c r="M347" s="107">
        <v>166</v>
      </c>
      <c r="N347" s="107"/>
      <c r="O347" s="107"/>
      <c r="P347" s="88">
        <f>(C347+E347+G347+M347)*0.1+(I347+K347)*0.05-O347</f>
        <v>82.75000000000001</v>
      </c>
      <c r="Q347" s="88">
        <f>SUM(INT(C347*100000),INT(E347*100000),INT(G347*100000),INT(I347*50000),INT(K347*50000),INT(M347*100000),-(O347*1000000))</f>
        <v>82750000</v>
      </c>
      <c r="R347" s="88">
        <f>IF(Q347&gt;0,(RANK(Q347,(Q$331,Q$339,Q$347,Q$355,Q$363,Q$371,Q$379,Q$387,Q$395,Q$403))),"")</f>
        <v>1</v>
      </c>
      <c r="S347" s="88">
        <f>C347+E347</f>
        <v>321</v>
      </c>
      <c r="T347" s="88">
        <f>IF(S347&gt;0,(RANK(S347,(S$331,S$339,S$347,S$355,S$363,S$371,S$379,S$387,S$395,S$403))),"")</f>
        <v>1</v>
      </c>
      <c r="U347" s="88">
        <f>I347+K347</f>
        <v>323</v>
      </c>
      <c r="V347" s="88">
        <f>IF(U347&gt;0,(RANK(U347,(U$331,U$339,U$347,U$355,U$363,U$371,U$379,U$387,U$395,U$403))),"")</f>
        <v>2</v>
      </c>
      <c r="W347" s="106">
        <f>IF((AND(Q347&gt;0,S347&gt;0,U347&gt;0)),1000000-(R347*10000+T347*100+V347),0)</f>
        <v>989898</v>
      </c>
      <c r="X347" s="89" t="str">
        <f>IF(P347&gt;=80,"I",IF(P347&gt;=60,"II",IF(P347&gt;=40,"III",IF(P347=0,"","IV"))))</f>
        <v>I</v>
      </c>
      <c r="Y347" s="88">
        <f>IF(W347&gt;0,(RANK(W347,(W$331,W$339,W$347,W$355,W$363,W$371,W$379,W$387,W$395,W$403))),"")</f>
        <v>1</v>
      </c>
      <c r="Z347" s="97" t="str">
        <f>IF(B347&gt;0,B347,"")</f>
        <v>DAVIESS COUNTY</v>
      </c>
      <c r="AA347" s="103">
        <v>158</v>
      </c>
      <c r="AB347" s="88">
        <f>IF(AA347&gt;0,(RANK(AA347,(AA$331,AA$339,AA$347,AA$355,AA$363,AA$371,AA$379,AA$387,AA$395,AA$403))),"")</f>
        <v>2</v>
      </c>
      <c r="AC347" s="103">
        <v>167</v>
      </c>
      <c r="AD347" s="88">
        <f>IF(AC347&gt;0,(RANK(AC347,(AC$331,AC$339,AC$347,AC$355,AC$363,AC$371,AC$379,AC$387,AC$395,AC$403))),"")</f>
        <v>2</v>
      </c>
    </row>
    <row r="348" spans="1:30" s="3" customFormat="1" ht="12" customHeight="1">
      <c r="A348" s="96"/>
      <c r="B348" s="87"/>
      <c r="C348" s="27">
        <f>IF(C347&gt;0,C347*0.1,"")</f>
        <v>16.400000000000002</v>
      </c>
      <c r="D348" s="26">
        <f>IF(C347&gt;0,(RANK(C347,(C$331,C$339,C$347,C$355,C$363,C$371,C$379,C$387,C$395,C$403))),"")</f>
        <v>2</v>
      </c>
      <c r="E348" s="27">
        <f>IF(E347&gt;0,E347*0.1,"")</f>
        <v>15.700000000000001</v>
      </c>
      <c r="F348" s="26">
        <f>IF(E347&gt;0,(RANK(E347,(E$331,E$339,E$347,E$355,E$363,E$371,E$379,E$387,E$395,E$403))),"")</f>
        <v>1</v>
      </c>
      <c r="G348" s="27">
        <f>IF(G347&gt;0,G347*0.1,"")</f>
        <v>17.900000000000002</v>
      </c>
      <c r="H348" s="26">
        <f>IF(G347&gt;0,(RANK(G347,(G$331,G$339,G$347,G$355,G$363,G$371,G$379,G$387,G$395,G$403))),"")</f>
        <v>2</v>
      </c>
      <c r="I348" s="27">
        <f>IF(I347&gt;0,I347*0.05,"")</f>
        <v>8.35</v>
      </c>
      <c r="J348" s="26">
        <f>IF(I347&gt;0,(RANK(I347,(I$331,I$339,I$347,I$355,I$363,I$371,I$379,I$387,I$395,I$403))),"")</f>
        <v>1</v>
      </c>
      <c r="K348" s="27">
        <f>IF(K347&gt;0,K347*0.05,"")</f>
        <v>7.800000000000001</v>
      </c>
      <c r="L348" s="26">
        <f>IF(K347&gt;0,(RANK(K347,(K$331,K$339,K$347,K$355,K$363,K$371,K$379,K$387,K$395,K$403))),"")</f>
        <v>3</v>
      </c>
      <c r="M348" s="27">
        <f>IF(M347&gt;0,M347*0.1,"")</f>
        <v>16.6</v>
      </c>
      <c r="N348" s="26">
        <f>IF(M347&gt;0,(RANK(M347,(M$331,M$339,M$347,M$355,M$363,M$371,M$379,M$387,M$395,M$403))),"")</f>
        <v>1</v>
      </c>
      <c r="O348" s="107"/>
      <c r="P348" s="88"/>
      <c r="Q348" s="88"/>
      <c r="R348" s="88"/>
      <c r="S348" s="88"/>
      <c r="T348" s="88"/>
      <c r="U348" s="88"/>
      <c r="V348" s="88"/>
      <c r="W348" s="106"/>
      <c r="X348" s="89"/>
      <c r="Y348" s="88"/>
      <c r="Z348" s="97"/>
      <c r="AA348" s="103"/>
      <c r="AB348" s="88"/>
      <c r="AC348" s="103"/>
      <c r="AD348" s="88"/>
    </row>
    <row r="349" spans="1:30" s="3" customFormat="1" ht="12" customHeight="1" hidden="1">
      <c r="A349" s="92" t="str">
        <f>IF(AND(Input!C$87&gt;0,Input!C91&gt;0,Input!D91="Festival"),UPPER(Input!C$87),"Hide")</f>
        <v>Hide</v>
      </c>
      <c r="B349" s="86" t="str">
        <f>IF(Input!C$91&gt;0,(UPPER(Input!C$91)&amp;" (Scores)"),"")</f>
        <v>DAVIESS COUNTY (Scores)</v>
      </c>
      <c r="C349" s="104"/>
      <c r="D349" s="104"/>
      <c r="E349" s="104"/>
      <c r="F349" s="104"/>
      <c r="G349" s="104"/>
      <c r="H349" s="104"/>
      <c r="I349" s="104"/>
      <c r="J349" s="104"/>
      <c r="K349" s="104"/>
      <c r="L349" s="104"/>
      <c r="M349" s="104"/>
      <c r="N349" s="104"/>
      <c r="O349" s="48"/>
      <c r="P349" s="49">
        <f>(C349+E349+G349+M349)*0.1+(I349+K349)*0.05-O349</f>
        <v>0</v>
      </c>
      <c r="Q349" s="90"/>
      <c r="R349" s="90"/>
      <c r="S349" s="90"/>
      <c r="T349" s="90"/>
      <c r="U349" s="90"/>
      <c r="V349" s="90"/>
      <c r="W349" s="90"/>
      <c r="X349" s="102"/>
      <c r="Y349" s="101"/>
      <c r="Z349" s="105" t="str">
        <f>IF(B349&gt;0,B349,"")</f>
        <v>DAVIESS COUNTY (Scores)</v>
      </c>
      <c r="AA349" s="100"/>
      <c r="AB349" s="101"/>
      <c r="AC349" s="100"/>
      <c r="AD349" s="101"/>
    </row>
    <row r="350" spans="1:30" s="3" customFormat="1" ht="12" customHeight="1" hidden="1">
      <c r="A350" s="93"/>
      <c r="B350" s="86"/>
      <c r="C350" s="90" t="s">
        <v>57</v>
      </c>
      <c r="D350" s="90"/>
      <c r="E350" s="90"/>
      <c r="F350" s="90"/>
      <c r="G350" s="90"/>
      <c r="H350" s="90"/>
      <c r="I350" s="90"/>
      <c r="J350" s="90"/>
      <c r="K350" s="90"/>
      <c r="L350" s="90"/>
      <c r="M350" s="90"/>
      <c r="N350" s="90"/>
      <c r="O350" s="90"/>
      <c r="P350" s="90"/>
      <c r="Q350" s="90"/>
      <c r="R350" s="90"/>
      <c r="S350" s="90"/>
      <c r="T350" s="90"/>
      <c r="U350" s="90"/>
      <c r="V350" s="90"/>
      <c r="W350" s="90"/>
      <c r="X350" s="102"/>
      <c r="Y350" s="101"/>
      <c r="Z350" s="105"/>
      <c r="AA350" s="100"/>
      <c r="AB350" s="101"/>
      <c r="AC350" s="100"/>
      <c r="AD350" s="101"/>
    </row>
    <row r="351" spans="1:30" s="3" customFormat="1" ht="12" customHeight="1" hidden="1">
      <c r="A351" s="94" t="str">
        <f>IF(AND(Input!C$87&gt;0,Input!C91&gt;0,Input!D91="Festival"),UPPER(Input!C$87),"Hide")</f>
        <v>Hide</v>
      </c>
      <c r="B351" s="87" t="str">
        <f>IF(Input!C$91&gt;0,UPPER(Input!C$91),"")</f>
        <v>DAVIESS COUNTY</v>
      </c>
      <c r="C351" s="99">
        <f>IF(C349&gt;=160,"I",IF(C349&gt;=120,"II",IF(C349&gt;=80,"III",IF(C349=0,"","IV"))))</f>
      </c>
      <c r="D351" s="99"/>
      <c r="E351" s="99">
        <f>IF(E349&gt;=160,"I",IF(E349&gt;=120,"II",IF(E349&gt;=80,"III",IF(E349=0,"","IV"))))</f>
      </c>
      <c r="F351" s="99"/>
      <c r="G351" s="99">
        <f>IF(G349&gt;=160,"I",IF(G349&gt;=120,"II",IF(G349&gt;=80,"III",IF(G349=0,"","IV"))))</f>
      </c>
      <c r="H351" s="99"/>
      <c r="I351" s="99">
        <f>IF(I349&gt;=160,"I",IF(I349&gt;=120,"II",IF(I349&gt;=80,"III",IF(I349=0,"","IV"))))</f>
      </c>
      <c r="J351" s="99"/>
      <c r="K351" s="99">
        <f>IF(K349&gt;=160,"I",IF(K349&gt;=120,"II",IF(K349&gt;=80,"III",IF(K349=0,"","IV"))))</f>
      </c>
      <c r="L351" s="99"/>
      <c r="M351" s="99">
        <f>IF(M349&gt;=160,"I",IF(M349&gt;=120,"II",IF(M349&gt;=80,"III",IF(M349=0,"","IV"))))</f>
      </c>
      <c r="N351" s="99"/>
      <c r="O351" s="97">
        <f>IF(O349&gt;0,"Penalty Applied","")</f>
      </c>
      <c r="P351" s="88" t="s">
        <v>55</v>
      </c>
      <c r="Q351" s="88"/>
      <c r="R351" s="88"/>
      <c r="S351" s="88"/>
      <c r="T351" s="88"/>
      <c r="U351" s="88"/>
      <c r="V351" s="88"/>
      <c r="W351" s="88"/>
      <c r="X351" s="89">
        <f>IF(P349&gt;=80,"I",IF(P349&gt;=60,"II",IF(P349&gt;=40,"III",IF(P349=0,"","IV"))))</f>
      </c>
      <c r="Y351" s="88" t="s">
        <v>55</v>
      </c>
      <c r="Z351" s="97" t="str">
        <f>IF(B351&gt;0,B351,"")</f>
        <v>DAVIESS COUNTY</v>
      </c>
      <c r="AA351" s="91" t="s">
        <v>55</v>
      </c>
      <c r="AB351" s="88" t="s">
        <v>55</v>
      </c>
      <c r="AC351" s="91" t="s">
        <v>55</v>
      </c>
      <c r="AD351" s="88" t="s">
        <v>55</v>
      </c>
    </row>
    <row r="352" spans="1:30" s="3" customFormat="1" ht="12" customHeight="1" hidden="1">
      <c r="A352" s="95"/>
      <c r="B352" s="87"/>
      <c r="C352" s="99"/>
      <c r="D352" s="99"/>
      <c r="E352" s="99"/>
      <c r="F352" s="99"/>
      <c r="G352" s="99"/>
      <c r="H352" s="99"/>
      <c r="I352" s="99"/>
      <c r="J352" s="99"/>
      <c r="K352" s="99"/>
      <c r="L352" s="99"/>
      <c r="M352" s="99"/>
      <c r="N352" s="99"/>
      <c r="O352" s="97"/>
      <c r="P352" s="88"/>
      <c r="Q352" s="88"/>
      <c r="R352" s="88"/>
      <c r="S352" s="88"/>
      <c r="T352" s="88"/>
      <c r="U352" s="88"/>
      <c r="V352" s="88"/>
      <c r="W352" s="88"/>
      <c r="X352" s="89"/>
      <c r="Y352" s="88"/>
      <c r="Z352" s="97"/>
      <c r="AA352" s="91"/>
      <c r="AB352" s="88"/>
      <c r="AC352" s="91"/>
      <c r="AD352" s="88"/>
    </row>
    <row r="353" spans="1:30" s="3" customFormat="1" ht="12" customHeight="1" hidden="1">
      <c r="A353" s="96" t="str">
        <f>IF(AND(Input!C$87&gt;0,Input!C91&gt;0,Input!D91="Comments Only"),UPPER(Input!C$87),"Hide")</f>
        <v>Hide</v>
      </c>
      <c r="B353" s="87" t="str">
        <f>IF(Input!C$91&gt;0,UPPER(Input!C$91),"")</f>
        <v>DAVIESS COUNTY</v>
      </c>
      <c r="C353" s="98" t="s">
        <v>54</v>
      </c>
      <c r="D353" s="98"/>
      <c r="E353" s="98" t="s">
        <v>54</v>
      </c>
      <c r="F353" s="98"/>
      <c r="G353" s="98" t="s">
        <v>54</v>
      </c>
      <c r="H353" s="98"/>
      <c r="I353" s="98" t="s">
        <v>54</v>
      </c>
      <c r="J353" s="98"/>
      <c r="K353" s="98" t="s">
        <v>54</v>
      </c>
      <c r="L353" s="98"/>
      <c r="M353" s="98" t="s">
        <v>54</v>
      </c>
      <c r="N353" s="98"/>
      <c r="O353" s="88" t="s">
        <v>55</v>
      </c>
      <c r="P353" s="88" t="s">
        <v>55</v>
      </c>
      <c r="Q353" s="88"/>
      <c r="R353" s="88"/>
      <c r="S353" s="88"/>
      <c r="T353" s="88"/>
      <c r="U353" s="88"/>
      <c r="V353" s="88"/>
      <c r="W353" s="88"/>
      <c r="X353" s="89" t="s">
        <v>55</v>
      </c>
      <c r="Y353" s="88" t="s">
        <v>55</v>
      </c>
      <c r="Z353" s="97" t="str">
        <f>IF(B353&gt;0,B353,"")</f>
        <v>DAVIESS COUNTY</v>
      </c>
      <c r="AA353" s="91" t="s">
        <v>56</v>
      </c>
      <c r="AB353" s="88" t="s">
        <v>55</v>
      </c>
      <c r="AC353" s="91" t="s">
        <v>56</v>
      </c>
      <c r="AD353" s="88" t="s">
        <v>55</v>
      </c>
    </row>
    <row r="354" spans="1:30" s="3" customFormat="1" ht="12" customHeight="1" hidden="1">
      <c r="A354" s="96"/>
      <c r="B354" s="87"/>
      <c r="C354" s="98"/>
      <c r="D354" s="98"/>
      <c r="E354" s="98"/>
      <c r="F354" s="98"/>
      <c r="G354" s="98"/>
      <c r="H354" s="98"/>
      <c r="I354" s="98"/>
      <c r="J354" s="98"/>
      <c r="K354" s="98"/>
      <c r="L354" s="98"/>
      <c r="M354" s="98"/>
      <c r="N354" s="98"/>
      <c r="O354" s="88"/>
      <c r="P354" s="88"/>
      <c r="Q354" s="88"/>
      <c r="R354" s="88"/>
      <c r="S354" s="88"/>
      <c r="T354" s="88"/>
      <c r="U354" s="88"/>
      <c r="V354" s="88"/>
      <c r="W354" s="88"/>
      <c r="X354" s="89"/>
      <c r="Y354" s="88"/>
      <c r="Z354" s="97"/>
      <c r="AA354" s="91"/>
      <c r="AB354" s="88"/>
      <c r="AC354" s="91"/>
      <c r="AD354" s="88"/>
    </row>
    <row r="355" spans="1:30" s="3" customFormat="1" ht="12" customHeight="1" hidden="1">
      <c r="A355" s="96" t="str">
        <f>IF(AND(Input!C$87&gt;0,Input!C92&gt;0,Input!D92="Competitive"),UPPER(Input!C$87),"Hide")</f>
        <v>Hide</v>
      </c>
      <c r="B355" s="87">
        <f>IF(Input!C$92&gt;0,UPPER(Input!C$92),"")</f>
      </c>
      <c r="C355" s="107"/>
      <c r="D355" s="107"/>
      <c r="E355" s="107"/>
      <c r="F355" s="107"/>
      <c r="G355" s="107"/>
      <c r="H355" s="107"/>
      <c r="I355" s="107"/>
      <c r="J355" s="107"/>
      <c r="K355" s="107"/>
      <c r="L355" s="107"/>
      <c r="M355" s="107"/>
      <c r="N355" s="107"/>
      <c r="O355" s="107"/>
      <c r="P355" s="88">
        <f>(C355+E355+G355+M355)*0.1+(I355+K355)*0.05-O355</f>
        <v>0</v>
      </c>
      <c r="Q355" s="88">
        <f>SUM(INT(C355*100000),INT(E355*100000),INT(G355*100000),INT(I355*50000),INT(K355*50000),INT(M355*100000),-(O355*1000000))</f>
        <v>0</v>
      </c>
      <c r="R355" s="88">
        <f>IF(Q355&gt;0,(RANK(Q355,(Q$331,Q$339,Q$347,Q$355,Q$363,Q$371,Q$379,Q$387,Q$395,Q$403))),"")</f>
      </c>
      <c r="S355" s="88">
        <f>C355+E355</f>
        <v>0</v>
      </c>
      <c r="T355" s="88">
        <f>IF(S355&gt;0,(RANK(S355,(S$331,S$339,S$347,S$355,S$363,S$371,S$379,S$387,S$395,S$403))),"")</f>
      </c>
      <c r="U355" s="88">
        <f>I355+K355</f>
        <v>0</v>
      </c>
      <c r="V355" s="88">
        <f>IF(U355&gt;0,(RANK(U355,(U$331,U$339,U$347,U$355,U$363,U$371,U$379,U$387,U$395,U$403))),"")</f>
      </c>
      <c r="W355" s="106">
        <f>IF((AND(Q355&gt;0,S355&gt;0,U355&gt;0)),1000000-(R355*10000+T355*100+V355),0)</f>
        <v>0</v>
      </c>
      <c r="X355" s="89">
        <f>IF(P355&gt;=80,"I",IF(P355&gt;=60,"II",IF(P355&gt;=40,"III",IF(P355=0,"","IV"))))</f>
      </c>
      <c r="Y355" s="88">
        <f>IF(W355&gt;0,(RANK(W355,(W$331,W$339,W$347,W$355,W$363,W$371,W$379,W$387,W$395,W$403))),"")</f>
      </c>
      <c r="Z355" s="97">
        <f>IF(B355&gt;0,B355,"")</f>
      </c>
      <c r="AA355" s="103"/>
      <c r="AB355" s="88">
        <f>IF(AA355&gt;0,(RANK(AA355,(AA$331,AA$339,AA$347,AA$355,AA$363,AA$371,AA$379,AA$387,AA$395,AA$403))),"")</f>
      </c>
      <c r="AC355" s="103"/>
      <c r="AD355" s="88">
        <f>IF(AC355&gt;0,(RANK(AC355,(AC$331,AC$339,AC$347,AC$355,AC$363,AC$371,AC$379,AC$387,AC$395,AC$403))),"")</f>
      </c>
    </row>
    <row r="356" spans="1:30" s="3" customFormat="1" ht="12" customHeight="1" hidden="1">
      <c r="A356" s="96"/>
      <c r="B356" s="87"/>
      <c r="C356" s="27">
        <f>IF(C355&gt;0,C355*0.1,"")</f>
      </c>
      <c r="D356" s="26">
        <f>IF(C355&gt;0,(RANK(C355,(C$331,C$339,C$347,C$355,C$363,C$371,C$379,C$387,C$395,C$403))),"")</f>
      </c>
      <c r="E356" s="27">
        <f>IF(E355&gt;0,E355*0.1,"")</f>
      </c>
      <c r="F356" s="26">
        <f>IF(E355&gt;0,(RANK(E355,(E$331,E$339,E$347,E$355,E$363,E$371,E$379,E$387,E$395,E$403))),"")</f>
      </c>
      <c r="G356" s="27">
        <f>IF(G355&gt;0,G355*0.1,"")</f>
      </c>
      <c r="H356" s="26">
        <f>IF(G355&gt;0,(RANK(G355,(G$331,G$339,G$347,G$355,G$363,G$371,G$379,G$387,G$395,G$403))),"")</f>
      </c>
      <c r="I356" s="27">
        <f>IF(I355&gt;0,I355*0.05,"")</f>
      </c>
      <c r="J356" s="26">
        <f>IF(I355&gt;0,(RANK(I355,(I$331,I$339,I$347,I$355,I$363,I$371,I$379,I$387,I$395,I$403))),"")</f>
      </c>
      <c r="K356" s="27">
        <f>IF(K355&gt;0,K355*0.05,"")</f>
      </c>
      <c r="L356" s="26">
        <f>IF(K355&gt;0,(RANK(K355,(K$331,K$339,K$347,K$355,K$363,K$371,K$379,K$387,K$395,K$403))),"")</f>
      </c>
      <c r="M356" s="27">
        <f>IF(M355&gt;0,M355*0.1,"")</f>
      </c>
      <c r="N356" s="26">
        <f>IF(M355&gt;0,(RANK(M355,(M$331,M$339,M$347,M$355,M$363,M$371,M$379,M$387,M$395,M$403))),"")</f>
      </c>
      <c r="O356" s="107"/>
      <c r="P356" s="88"/>
      <c r="Q356" s="88"/>
      <c r="R356" s="88"/>
      <c r="S356" s="88"/>
      <c r="T356" s="88"/>
      <c r="U356" s="88"/>
      <c r="V356" s="88"/>
      <c r="W356" s="106"/>
      <c r="X356" s="89"/>
      <c r="Y356" s="88"/>
      <c r="Z356" s="97"/>
      <c r="AA356" s="103"/>
      <c r="AB356" s="88"/>
      <c r="AC356" s="103"/>
      <c r="AD356" s="88"/>
    </row>
    <row r="357" spans="1:30" s="3" customFormat="1" ht="12" customHeight="1" hidden="1">
      <c r="A357" s="92" t="str">
        <f>IF(AND(Input!C$87&gt;0,Input!C92&gt;0,Input!D92="Festival"),UPPER(Input!C$87),"Hide")</f>
        <v>Hide</v>
      </c>
      <c r="B357" s="86">
        <f>IF(Input!C$92&gt;0,(UPPER(Input!C$92)&amp;" (Scores)"),"")</f>
      </c>
      <c r="C357" s="104"/>
      <c r="D357" s="104"/>
      <c r="E357" s="104"/>
      <c r="F357" s="104"/>
      <c r="G357" s="104"/>
      <c r="H357" s="104"/>
      <c r="I357" s="104"/>
      <c r="J357" s="104"/>
      <c r="K357" s="104"/>
      <c r="L357" s="104"/>
      <c r="M357" s="104"/>
      <c r="N357" s="104"/>
      <c r="O357" s="48"/>
      <c r="P357" s="49">
        <f>(C357+E357+G357+M357)*0.1+(I357+K357)*0.05-O357</f>
        <v>0</v>
      </c>
      <c r="Q357" s="90"/>
      <c r="R357" s="90"/>
      <c r="S357" s="90"/>
      <c r="T357" s="90"/>
      <c r="U357" s="90"/>
      <c r="V357" s="90"/>
      <c r="W357" s="90"/>
      <c r="X357" s="102"/>
      <c r="Y357" s="101"/>
      <c r="Z357" s="105">
        <f>IF(B357&gt;0,B357,"")</f>
      </c>
      <c r="AA357" s="100"/>
      <c r="AB357" s="101"/>
      <c r="AC357" s="100"/>
      <c r="AD357" s="101"/>
    </row>
    <row r="358" spans="1:30" s="3" customFormat="1" ht="12" customHeight="1" hidden="1">
      <c r="A358" s="93"/>
      <c r="B358" s="86"/>
      <c r="C358" s="90" t="s">
        <v>57</v>
      </c>
      <c r="D358" s="90"/>
      <c r="E358" s="90"/>
      <c r="F358" s="90"/>
      <c r="G358" s="90"/>
      <c r="H358" s="90"/>
      <c r="I358" s="90"/>
      <c r="J358" s="90"/>
      <c r="K358" s="90"/>
      <c r="L358" s="90"/>
      <c r="M358" s="90"/>
      <c r="N358" s="90"/>
      <c r="O358" s="90"/>
      <c r="P358" s="90"/>
      <c r="Q358" s="90"/>
      <c r="R358" s="90"/>
      <c r="S358" s="90"/>
      <c r="T358" s="90"/>
      <c r="U358" s="90"/>
      <c r="V358" s="90"/>
      <c r="W358" s="90"/>
      <c r="X358" s="102"/>
      <c r="Y358" s="101"/>
      <c r="Z358" s="105"/>
      <c r="AA358" s="100"/>
      <c r="AB358" s="101"/>
      <c r="AC358" s="100"/>
      <c r="AD358" s="101"/>
    </row>
    <row r="359" spans="1:30" s="3" customFormat="1" ht="12" customHeight="1" hidden="1">
      <c r="A359" s="94" t="str">
        <f>IF(AND(Input!C$87&gt;0,Input!C92&gt;0,Input!D92="Festival"),UPPER(Input!C$87),"Hide")</f>
        <v>Hide</v>
      </c>
      <c r="B359" s="87">
        <f>IF(Input!C$92&gt;0,UPPER(Input!C$92),"")</f>
      </c>
      <c r="C359" s="99">
        <f>IF(C357&gt;=160,"I",IF(C357&gt;=120,"II",IF(C357&gt;=80,"III",IF(C357=0,"","IV"))))</f>
      </c>
      <c r="D359" s="99"/>
      <c r="E359" s="99">
        <f>IF(E357&gt;=160,"I",IF(E357&gt;=120,"II",IF(E357&gt;=80,"III",IF(E357=0,"","IV"))))</f>
      </c>
      <c r="F359" s="99"/>
      <c r="G359" s="99">
        <f>IF(G357&gt;=160,"I",IF(G357&gt;=120,"II",IF(G357&gt;=80,"III",IF(G357=0,"","IV"))))</f>
      </c>
      <c r="H359" s="99"/>
      <c r="I359" s="99">
        <f>IF(I357&gt;=160,"I",IF(I357&gt;=120,"II",IF(I357&gt;=80,"III",IF(I357=0,"","IV"))))</f>
      </c>
      <c r="J359" s="99"/>
      <c r="K359" s="99">
        <f>IF(K357&gt;=160,"I",IF(K357&gt;=120,"II",IF(K357&gt;=80,"III",IF(K357=0,"","IV"))))</f>
      </c>
      <c r="L359" s="99"/>
      <c r="M359" s="99">
        <f>IF(M357&gt;=160,"I",IF(M357&gt;=120,"II",IF(M357&gt;=80,"III",IF(M357=0,"","IV"))))</f>
      </c>
      <c r="N359" s="99"/>
      <c r="O359" s="97">
        <f>IF(O357&gt;0,"Penalty Applied","")</f>
      </c>
      <c r="P359" s="88" t="s">
        <v>55</v>
      </c>
      <c r="Q359" s="88"/>
      <c r="R359" s="88"/>
      <c r="S359" s="88"/>
      <c r="T359" s="88"/>
      <c r="U359" s="88"/>
      <c r="V359" s="88"/>
      <c r="W359" s="88"/>
      <c r="X359" s="89">
        <f>IF(P357&gt;=80,"I",IF(P357&gt;=60,"II",IF(P357&gt;=40,"III",IF(P357=0,"","IV"))))</f>
      </c>
      <c r="Y359" s="88" t="s">
        <v>55</v>
      </c>
      <c r="Z359" s="97">
        <f>IF(B359&gt;0,B359,"")</f>
      </c>
      <c r="AA359" s="91" t="s">
        <v>55</v>
      </c>
      <c r="AB359" s="88" t="s">
        <v>55</v>
      </c>
      <c r="AC359" s="91" t="s">
        <v>55</v>
      </c>
      <c r="AD359" s="88" t="s">
        <v>55</v>
      </c>
    </row>
    <row r="360" spans="1:30" s="3" customFormat="1" ht="12" customHeight="1" hidden="1">
      <c r="A360" s="95"/>
      <c r="B360" s="87"/>
      <c r="C360" s="99"/>
      <c r="D360" s="99"/>
      <c r="E360" s="99"/>
      <c r="F360" s="99"/>
      <c r="G360" s="99"/>
      <c r="H360" s="99"/>
      <c r="I360" s="99"/>
      <c r="J360" s="99"/>
      <c r="K360" s="99"/>
      <c r="L360" s="99"/>
      <c r="M360" s="99"/>
      <c r="N360" s="99"/>
      <c r="O360" s="97"/>
      <c r="P360" s="88"/>
      <c r="Q360" s="88"/>
      <c r="R360" s="88"/>
      <c r="S360" s="88"/>
      <c r="T360" s="88"/>
      <c r="U360" s="88"/>
      <c r="V360" s="88"/>
      <c r="W360" s="88"/>
      <c r="X360" s="89"/>
      <c r="Y360" s="88"/>
      <c r="Z360" s="97"/>
      <c r="AA360" s="91"/>
      <c r="AB360" s="88"/>
      <c r="AC360" s="91"/>
      <c r="AD360" s="88"/>
    </row>
    <row r="361" spans="1:30" s="3" customFormat="1" ht="12" customHeight="1" hidden="1">
      <c r="A361" s="96" t="str">
        <f>IF(AND(Input!C$87&gt;0,Input!C92&gt;0,Input!D92="Comments Only"),UPPER(Input!C$87),"Hide")</f>
        <v>Hide</v>
      </c>
      <c r="B361" s="87">
        <f>IF(Input!C$92&gt;0,UPPER(Input!C$92),"")</f>
      </c>
      <c r="C361" s="98" t="s">
        <v>54</v>
      </c>
      <c r="D361" s="98"/>
      <c r="E361" s="98" t="s">
        <v>54</v>
      </c>
      <c r="F361" s="98"/>
      <c r="G361" s="98" t="s">
        <v>54</v>
      </c>
      <c r="H361" s="98"/>
      <c r="I361" s="98" t="s">
        <v>54</v>
      </c>
      <c r="J361" s="98"/>
      <c r="K361" s="98" t="s">
        <v>54</v>
      </c>
      <c r="L361" s="98"/>
      <c r="M361" s="98" t="s">
        <v>54</v>
      </c>
      <c r="N361" s="98"/>
      <c r="O361" s="88" t="s">
        <v>55</v>
      </c>
      <c r="P361" s="88" t="s">
        <v>55</v>
      </c>
      <c r="Q361" s="88"/>
      <c r="R361" s="88"/>
      <c r="S361" s="88"/>
      <c r="T361" s="88"/>
      <c r="U361" s="88"/>
      <c r="V361" s="88"/>
      <c r="W361" s="88"/>
      <c r="X361" s="89" t="s">
        <v>55</v>
      </c>
      <c r="Y361" s="88" t="s">
        <v>55</v>
      </c>
      <c r="Z361" s="97">
        <f>IF(B361&gt;0,B361,"")</f>
      </c>
      <c r="AA361" s="91" t="s">
        <v>56</v>
      </c>
      <c r="AB361" s="88" t="s">
        <v>55</v>
      </c>
      <c r="AC361" s="91" t="s">
        <v>56</v>
      </c>
      <c r="AD361" s="88" t="s">
        <v>55</v>
      </c>
    </row>
    <row r="362" spans="1:30" s="3" customFormat="1" ht="12" customHeight="1" hidden="1">
      <c r="A362" s="96"/>
      <c r="B362" s="87"/>
      <c r="C362" s="98"/>
      <c r="D362" s="98"/>
      <c r="E362" s="98"/>
      <c r="F362" s="98"/>
      <c r="G362" s="98"/>
      <c r="H362" s="98"/>
      <c r="I362" s="98"/>
      <c r="J362" s="98"/>
      <c r="K362" s="98"/>
      <c r="L362" s="98"/>
      <c r="M362" s="98"/>
      <c r="N362" s="98"/>
      <c r="O362" s="88"/>
      <c r="P362" s="88"/>
      <c r="Q362" s="88"/>
      <c r="R362" s="88"/>
      <c r="S362" s="88"/>
      <c r="T362" s="88"/>
      <c r="U362" s="88"/>
      <c r="V362" s="88"/>
      <c r="W362" s="88"/>
      <c r="X362" s="89"/>
      <c r="Y362" s="88"/>
      <c r="Z362" s="97"/>
      <c r="AA362" s="91"/>
      <c r="AB362" s="88"/>
      <c r="AC362" s="91"/>
      <c r="AD362" s="88"/>
    </row>
    <row r="363" spans="1:30" s="3" customFormat="1" ht="12" customHeight="1" hidden="1">
      <c r="A363" s="96" t="str">
        <f>IF(AND(Input!C$87&gt;0,Input!C93&gt;0,Input!D93="Competitive"),UPPER(Input!C$87),"Hide")</f>
        <v>Hide</v>
      </c>
      <c r="B363" s="87">
        <f>IF(Input!C$93&gt;0,UPPER(Input!C$93),"")</f>
      </c>
      <c r="C363" s="107"/>
      <c r="D363" s="107"/>
      <c r="E363" s="107"/>
      <c r="F363" s="107"/>
      <c r="G363" s="107"/>
      <c r="H363" s="107"/>
      <c r="I363" s="107"/>
      <c r="J363" s="107"/>
      <c r="K363" s="107"/>
      <c r="L363" s="107"/>
      <c r="M363" s="107"/>
      <c r="N363" s="107"/>
      <c r="O363" s="107"/>
      <c r="P363" s="88">
        <f>(C363+E363+G363+M363)*0.1+(I363+K363)*0.05-O363</f>
        <v>0</v>
      </c>
      <c r="Q363" s="88">
        <f>SUM(INT(C363*100000),INT(E363*100000),INT(G363*100000),INT(I363*50000),INT(K363*50000),INT(M363*100000),-(O363*1000000))</f>
        <v>0</v>
      </c>
      <c r="R363" s="88">
        <f>IF(Q363&gt;0,(RANK(Q363,(Q$331,Q$339,Q$347,Q$355,Q$363,Q$371,Q$379,Q$387,Q$395,Q$403))),"")</f>
      </c>
      <c r="S363" s="88">
        <f>C363+E363</f>
        <v>0</v>
      </c>
      <c r="T363" s="88">
        <f>IF(S363&gt;0,(RANK(S363,(S$331,S$339,S$347,S$355,S$363,S$371,S$379,S$387,S$395,S$403))),"")</f>
      </c>
      <c r="U363" s="88">
        <f>I363+K363</f>
        <v>0</v>
      </c>
      <c r="V363" s="88">
        <f>IF(U363&gt;0,(RANK(U363,(U$331,U$339,U$347,U$355,U$363,U$371,U$379,U$387,U$395,U$403))),"")</f>
      </c>
      <c r="W363" s="106">
        <f>IF((AND(Q363&gt;0,S363&gt;0,U363&gt;0)),1000000-(R363*10000+T363*100+V363),0)</f>
        <v>0</v>
      </c>
      <c r="X363" s="89">
        <f>IF(P363&gt;=80,"I",IF(P363&gt;=60,"II",IF(P363&gt;=40,"III",IF(P363=0,"","IV"))))</f>
      </c>
      <c r="Y363" s="88">
        <f>IF(W363&gt;0,(RANK(W363,(W$331,W$339,W$347,W$355,W$363,W$371,W$379,W$387,W$395,W$403))),"")</f>
      </c>
      <c r="Z363" s="97">
        <f>IF(B363&gt;0,B363,"")</f>
      </c>
      <c r="AA363" s="103"/>
      <c r="AB363" s="88">
        <f>IF(AA363&gt;0,(RANK(AA363,(AA$331,AA$339,AA$347,AA$355,AA$363,AA$371,AA$379,AA$387,AA$395,AA$403))),"")</f>
      </c>
      <c r="AC363" s="103"/>
      <c r="AD363" s="88">
        <f>IF(AC363&gt;0,(RANK(AC363,(AC$331,AC$339,AC$347,AC$355,AC$363,AC$371,AC$379,AC$387,AC$395,AC$403))),"")</f>
      </c>
    </row>
    <row r="364" spans="1:30" s="3" customFormat="1" ht="12" customHeight="1" hidden="1">
      <c r="A364" s="96"/>
      <c r="B364" s="87"/>
      <c r="C364" s="27">
        <f>IF(C363&gt;0,C363*0.1,"")</f>
      </c>
      <c r="D364" s="26">
        <f>IF(C363&gt;0,(RANK(C363,(C$331,C$339,C$347,C$355,C$363,C$371,C$379,C$387,C$395,C$403))),"")</f>
      </c>
      <c r="E364" s="27">
        <f>IF(E363&gt;0,E363*0.1,"")</f>
      </c>
      <c r="F364" s="26">
        <f>IF(E363&gt;0,(RANK(E363,(E$331,E$339,E$347,E$355,E$363,E$371,E$379,E$387,E$395,E$403))),"")</f>
      </c>
      <c r="G364" s="27">
        <f>IF(G363&gt;0,G363*0.1,"")</f>
      </c>
      <c r="H364" s="26">
        <f>IF(G363&gt;0,(RANK(G363,(G$331,G$339,G$347,G$355,G$363,G$371,G$379,G$387,G$395,G$403))),"")</f>
      </c>
      <c r="I364" s="27">
        <f>IF(I363&gt;0,I363*0.05,"")</f>
      </c>
      <c r="J364" s="26">
        <f>IF(I363&gt;0,(RANK(I363,(I$331,I$339,I$347,I$355,I$363,I$371,I$379,I$387,I$395,I$403))),"")</f>
      </c>
      <c r="K364" s="27">
        <f>IF(K363&gt;0,K363*0.05,"")</f>
      </c>
      <c r="L364" s="26">
        <f>IF(K363&gt;0,(RANK(K363,(K$331,K$339,K$347,K$355,K$363,K$371,K$379,K$387,K$395,K$403))),"")</f>
      </c>
      <c r="M364" s="27">
        <f>IF(M363&gt;0,M363*0.1,"")</f>
      </c>
      <c r="N364" s="26">
        <f>IF(M363&gt;0,(RANK(M363,(M$331,M$339,M$347,M$355,M$363,M$371,M$379,M$387,M$395,M$403))),"")</f>
      </c>
      <c r="O364" s="107"/>
      <c r="P364" s="88"/>
      <c r="Q364" s="88"/>
      <c r="R364" s="88"/>
      <c r="S364" s="88"/>
      <c r="T364" s="88"/>
      <c r="U364" s="88"/>
      <c r="V364" s="88"/>
      <c r="W364" s="106"/>
      <c r="X364" s="89"/>
      <c r="Y364" s="88"/>
      <c r="Z364" s="97"/>
      <c r="AA364" s="103"/>
      <c r="AB364" s="88"/>
      <c r="AC364" s="103"/>
      <c r="AD364" s="88"/>
    </row>
    <row r="365" spans="1:30" s="3" customFormat="1" ht="12" customHeight="1" hidden="1">
      <c r="A365" s="92" t="str">
        <f>IF(AND(Input!C$87&gt;0,Input!C93&gt;0,Input!D93="Festival"),UPPER(Input!C$87),"Hide")</f>
        <v>Hide</v>
      </c>
      <c r="B365" s="86">
        <f>IF(Input!C$93&gt;0,(UPPER(Input!C$93)&amp;" (Scores)"),"")</f>
      </c>
      <c r="C365" s="104"/>
      <c r="D365" s="104"/>
      <c r="E365" s="104"/>
      <c r="F365" s="104"/>
      <c r="G365" s="104"/>
      <c r="H365" s="104"/>
      <c r="I365" s="104"/>
      <c r="J365" s="104"/>
      <c r="K365" s="104"/>
      <c r="L365" s="104"/>
      <c r="M365" s="104"/>
      <c r="N365" s="104"/>
      <c r="O365" s="48"/>
      <c r="P365" s="49">
        <f>(C365+E365+G365+M365)*0.1+(I365+K365)*0.05-O365</f>
        <v>0</v>
      </c>
      <c r="Q365" s="90"/>
      <c r="R365" s="90"/>
      <c r="S365" s="90"/>
      <c r="T365" s="90"/>
      <c r="U365" s="90"/>
      <c r="V365" s="90"/>
      <c r="W365" s="90"/>
      <c r="X365" s="102"/>
      <c r="Y365" s="101"/>
      <c r="Z365" s="105">
        <f>IF(B365&gt;0,B365,"")</f>
      </c>
      <c r="AA365" s="100"/>
      <c r="AB365" s="101"/>
      <c r="AC365" s="100"/>
      <c r="AD365" s="101"/>
    </row>
    <row r="366" spans="1:30" s="3" customFormat="1" ht="12" customHeight="1" hidden="1">
      <c r="A366" s="93"/>
      <c r="B366" s="86"/>
      <c r="C366" s="90" t="s">
        <v>57</v>
      </c>
      <c r="D366" s="90"/>
      <c r="E366" s="90"/>
      <c r="F366" s="90"/>
      <c r="G366" s="90"/>
      <c r="H366" s="90"/>
      <c r="I366" s="90"/>
      <c r="J366" s="90"/>
      <c r="K366" s="90"/>
      <c r="L366" s="90"/>
      <c r="M366" s="90"/>
      <c r="N366" s="90"/>
      <c r="O366" s="90"/>
      <c r="P366" s="90"/>
      <c r="Q366" s="90"/>
      <c r="R366" s="90"/>
      <c r="S366" s="90"/>
      <c r="T366" s="90"/>
      <c r="U366" s="90"/>
      <c r="V366" s="90"/>
      <c r="W366" s="90"/>
      <c r="X366" s="102"/>
      <c r="Y366" s="101"/>
      <c r="Z366" s="105"/>
      <c r="AA366" s="100"/>
      <c r="AB366" s="101"/>
      <c r="AC366" s="100"/>
      <c r="AD366" s="101"/>
    </row>
    <row r="367" spans="1:30" s="3" customFormat="1" ht="12" customHeight="1" hidden="1">
      <c r="A367" s="94" t="str">
        <f>IF(AND(Input!C$87&gt;0,Input!C93&gt;0,Input!D93="Festival"),UPPER(Input!C$87),"Hide")</f>
        <v>Hide</v>
      </c>
      <c r="B367" s="87">
        <f>IF(Input!C$93&gt;0,UPPER(Input!C$93),"")</f>
      </c>
      <c r="C367" s="99">
        <f>IF(C365&gt;=160,"I",IF(C365&gt;=120,"II",IF(C365&gt;=80,"III",IF(C365=0,"","IV"))))</f>
      </c>
      <c r="D367" s="99"/>
      <c r="E367" s="99">
        <f>IF(E365&gt;=160,"I",IF(E365&gt;=120,"II",IF(E365&gt;=80,"III",IF(E365=0,"","IV"))))</f>
      </c>
      <c r="F367" s="99"/>
      <c r="G367" s="99">
        <f>IF(G365&gt;=160,"I",IF(G365&gt;=120,"II",IF(G365&gt;=80,"III",IF(G365=0,"","IV"))))</f>
      </c>
      <c r="H367" s="99"/>
      <c r="I367" s="99">
        <f>IF(I365&gt;=160,"I",IF(I365&gt;=120,"II",IF(I365&gt;=80,"III",IF(I365=0,"","IV"))))</f>
      </c>
      <c r="J367" s="99"/>
      <c r="K367" s="99">
        <f>IF(K365&gt;=160,"I",IF(K365&gt;=120,"II",IF(K365&gt;=80,"III",IF(K365=0,"","IV"))))</f>
      </c>
      <c r="L367" s="99"/>
      <c r="M367" s="99">
        <f>IF(M365&gt;=160,"I",IF(M365&gt;=120,"II",IF(M365&gt;=80,"III",IF(M365=0,"","IV"))))</f>
      </c>
      <c r="N367" s="99"/>
      <c r="O367" s="97">
        <f>IF(O365&gt;0,"Penalty Applied","")</f>
      </c>
      <c r="P367" s="88" t="s">
        <v>55</v>
      </c>
      <c r="Q367" s="88"/>
      <c r="R367" s="88"/>
      <c r="S367" s="88"/>
      <c r="T367" s="88"/>
      <c r="U367" s="88"/>
      <c r="V367" s="88"/>
      <c r="W367" s="88"/>
      <c r="X367" s="89">
        <f>IF(P365&gt;=80,"I",IF(P365&gt;=60,"II",IF(P365&gt;=40,"III",IF(P365=0,"","IV"))))</f>
      </c>
      <c r="Y367" s="88" t="s">
        <v>55</v>
      </c>
      <c r="Z367" s="97">
        <f>IF(B367&gt;0,B367,"")</f>
      </c>
      <c r="AA367" s="91" t="s">
        <v>55</v>
      </c>
      <c r="AB367" s="88" t="s">
        <v>55</v>
      </c>
      <c r="AC367" s="91" t="s">
        <v>55</v>
      </c>
      <c r="AD367" s="88" t="s">
        <v>55</v>
      </c>
    </row>
    <row r="368" spans="1:30" s="3" customFormat="1" ht="12" customHeight="1" hidden="1">
      <c r="A368" s="95"/>
      <c r="B368" s="87"/>
      <c r="C368" s="99"/>
      <c r="D368" s="99"/>
      <c r="E368" s="99"/>
      <c r="F368" s="99"/>
      <c r="G368" s="99"/>
      <c r="H368" s="99"/>
      <c r="I368" s="99"/>
      <c r="J368" s="99"/>
      <c r="K368" s="99"/>
      <c r="L368" s="99"/>
      <c r="M368" s="99"/>
      <c r="N368" s="99"/>
      <c r="O368" s="97"/>
      <c r="P368" s="88"/>
      <c r="Q368" s="88"/>
      <c r="R368" s="88"/>
      <c r="S368" s="88"/>
      <c r="T368" s="88"/>
      <c r="U368" s="88"/>
      <c r="V368" s="88"/>
      <c r="W368" s="88"/>
      <c r="X368" s="89"/>
      <c r="Y368" s="88"/>
      <c r="Z368" s="97"/>
      <c r="AA368" s="91"/>
      <c r="AB368" s="88"/>
      <c r="AC368" s="91"/>
      <c r="AD368" s="88"/>
    </row>
    <row r="369" spans="1:30" s="3" customFormat="1" ht="12" customHeight="1" hidden="1">
      <c r="A369" s="96" t="str">
        <f>IF(AND(Input!C$87&gt;0,Input!C93&gt;0,Input!D93="Comments Only"),UPPER(Input!C$87),"Hide")</f>
        <v>Hide</v>
      </c>
      <c r="B369" s="87">
        <f>IF(Input!C$93&gt;0,UPPER(Input!C$93),"")</f>
      </c>
      <c r="C369" s="98" t="s">
        <v>54</v>
      </c>
      <c r="D369" s="98"/>
      <c r="E369" s="98" t="s">
        <v>54</v>
      </c>
      <c r="F369" s="98"/>
      <c r="G369" s="98" t="s">
        <v>54</v>
      </c>
      <c r="H369" s="98"/>
      <c r="I369" s="98" t="s">
        <v>54</v>
      </c>
      <c r="J369" s="98"/>
      <c r="K369" s="98" t="s">
        <v>54</v>
      </c>
      <c r="L369" s="98"/>
      <c r="M369" s="98" t="s">
        <v>54</v>
      </c>
      <c r="N369" s="98"/>
      <c r="O369" s="88" t="s">
        <v>55</v>
      </c>
      <c r="P369" s="88" t="s">
        <v>55</v>
      </c>
      <c r="Q369" s="88"/>
      <c r="R369" s="88"/>
      <c r="S369" s="88"/>
      <c r="T369" s="88"/>
      <c r="U369" s="88"/>
      <c r="V369" s="88"/>
      <c r="W369" s="88"/>
      <c r="X369" s="89" t="s">
        <v>55</v>
      </c>
      <c r="Y369" s="88" t="s">
        <v>55</v>
      </c>
      <c r="Z369" s="97">
        <f>IF(B369&gt;0,B369,"")</f>
      </c>
      <c r="AA369" s="91" t="s">
        <v>56</v>
      </c>
      <c r="AB369" s="88" t="s">
        <v>55</v>
      </c>
      <c r="AC369" s="91" t="s">
        <v>56</v>
      </c>
      <c r="AD369" s="88" t="s">
        <v>55</v>
      </c>
    </row>
    <row r="370" spans="1:30" s="3" customFormat="1" ht="12" customHeight="1" hidden="1">
      <c r="A370" s="96"/>
      <c r="B370" s="87"/>
      <c r="C370" s="98"/>
      <c r="D370" s="98"/>
      <c r="E370" s="98"/>
      <c r="F370" s="98"/>
      <c r="G370" s="98"/>
      <c r="H370" s="98"/>
      <c r="I370" s="98"/>
      <c r="J370" s="98"/>
      <c r="K370" s="98"/>
      <c r="L370" s="98"/>
      <c r="M370" s="98"/>
      <c r="N370" s="98"/>
      <c r="O370" s="88"/>
      <c r="P370" s="88"/>
      <c r="Q370" s="88"/>
      <c r="R370" s="88"/>
      <c r="S370" s="88"/>
      <c r="T370" s="88"/>
      <c r="U370" s="88"/>
      <c r="V370" s="88"/>
      <c r="W370" s="88"/>
      <c r="X370" s="89"/>
      <c r="Y370" s="88"/>
      <c r="Z370" s="97"/>
      <c r="AA370" s="91"/>
      <c r="AB370" s="88"/>
      <c r="AC370" s="91"/>
      <c r="AD370" s="88"/>
    </row>
    <row r="371" spans="1:30" s="3" customFormat="1" ht="12" customHeight="1" hidden="1">
      <c r="A371" s="96" t="str">
        <f>IF(AND(Input!C$87&gt;0,Input!C94&gt;0,Input!D94="Competitive"),UPPER(Input!C$87),"Hide")</f>
        <v>Hide</v>
      </c>
      <c r="B371" s="87">
        <f>IF(Input!C$94&gt;0,UPPER(Input!C$94),"")</f>
      </c>
      <c r="C371" s="107"/>
      <c r="D371" s="107"/>
      <c r="E371" s="107"/>
      <c r="F371" s="107"/>
      <c r="G371" s="107"/>
      <c r="H371" s="107"/>
      <c r="I371" s="107"/>
      <c r="J371" s="107"/>
      <c r="K371" s="107"/>
      <c r="L371" s="107"/>
      <c r="M371" s="107"/>
      <c r="N371" s="107"/>
      <c r="O371" s="107"/>
      <c r="P371" s="88">
        <f>(C371+E371+G371+M371)*0.1+(I371+K371)*0.05-O371</f>
        <v>0</v>
      </c>
      <c r="Q371" s="88">
        <f>SUM(INT(C371*100000),INT(E371*100000),INT(G371*100000),INT(I371*50000),INT(K371*50000),INT(M371*100000),-(O371*1000000))</f>
        <v>0</v>
      </c>
      <c r="R371" s="88">
        <f>IF(Q371&gt;0,(RANK(Q371,(Q$331,Q$339,Q$347,Q$355,Q$363,Q$371,Q$379,Q$387,Q$395,Q$403))),"")</f>
      </c>
      <c r="S371" s="88">
        <f>C371+E371</f>
        <v>0</v>
      </c>
      <c r="T371" s="88">
        <f>IF(S371&gt;0,(RANK(S371,(S$331,S$339,S$347,S$355,S$363,S$371,S$379,S$387,S$395,S$403))),"")</f>
      </c>
      <c r="U371" s="88">
        <f>I371+K371</f>
        <v>0</v>
      </c>
      <c r="V371" s="88">
        <f>IF(U371&gt;0,(RANK(U371,(U$331,U$339,U$347,U$355,U$363,U$371,U$379,U$387,U$395,U$403))),"")</f>
      </c>
      <c r="W371" s="106">
        <f>IF((AND(Q371&gt;0,S371&gt;0,U371&gt;0)),1000000-(R371*10000+T371*100+V371),0)</f>
        <v>0</v>
      </c>
      <c r="X371" s="89">
        <f>IF(P371&gt;=80,"I",IF(P371&gt;=60,"II",IF(P371&gt;=40,"III",IF(P371=0,"","IV"))))</f>
      </c>
      <c r="Y371" s="88">
        <f>IF(W371&gt;0,(RANK(W371,(W$331,W$339,W$347,W$355,W$363,W$371,W$379,W$387,W$395,W$403))),"")</f>
      </c>
      <c r="Z371" s="97">
        <f>IF(B371&gt;0,B371,"")</f>
      </c>
      <c r="AA371" s="103"/>
      <c r="AB371" s="88">
        <f>IF(AA371&gt;0,(RANK(AA371,(AA$331,AA$339,AA$347,AA$355,AA$363,AA$371,AA$379,AA$387,AA$395,AA$403))),"")</f>
      </c>
      <c r="AC371" s="103" t="s">
        <v>175</v>
      </c>
      <c r="AD371" s="88" t="e">
        <f>IF(AC371&gt;0,(RANK(AC371,(AC$331,AC$339,AC$347,AC$355,AC$363,AC$371,AC$379,AC$387,AC$395,AC$403))),"")</f>
        <v>#VALUE!</v>
      </c>
    </row>
    <row r="372" spans="1:30" ht="12" customHeight="1" hidden="1">
      <c r="A372" s="96"/>
      <c r="B372" s="87"/>
      <c r="C372" s="27">
        <f>IF(C371&gt;0,C371*0.1,"")</f>
      </c>
      <c r="D372" s="26">
        <f>IF(C371&gt;0,(RANK(C371,(C$331,C$339,C$347,C$355,C$363,C$371,C$379,C$387,C$395,C$403))),"")</f>
      </c>
      <c r="E372" s="27">
        <f>IF(E371&gt;0,E371*0.1,"")</f>
      </c>
      <c r="F372" s="26">
        <f>IF(E371&gt;0,(RANK(E371,(E$331,E$339,E$347,E$355,E$363,E$371,E$379,E$387,E$395,E$403))),"")</f>
      </c>
      <c r="G372" s="27">
        <f>IF(G371&gt;0,G371*0.1,"")</f>
      </c>
      <c r="H372" s="26">
        <f>IF(G371&gt;0,(RANK(G371,(G$331,G$339,G$347,G$355,G$363,G$371,G$379,G$387,G$395,G$403))),"")</f>
      </c>
      <c r="I372" s="27">
        <f>IF(I371&gt;0,I371*0.05,"")</f>
      </c>
      <c r="J372" s="26">
        <f>IF(I371&gt;0,(RANK(I371,(I$331,I$339,I$347,I$355,I$363,I$371,I$379,I$387,I$395,I$403))),"")</f>
      </c>
      <c r="K372" s="27">
        <f>IF(K371&gt;0,K371*0.05,"")</f>
      </c>
      <c r="L372" s="26">
        <f>IF(K371&gt;0,(RANK(K371,(K$331,K$339,K$347,K$355,K$363,K$371,K$379,K$387,K$395,K$403))),"")</f>
      </c>
      <c r="M372" s="27">
        <f>IF(M371&gt;0,M371*0.1,"")</f>
      </c>
      <c r="N372" s="26">
        <f>IF(M371&gt;0,(RANK(M371,(M$331,M$339,M$347,M$355,M$363,M$371,M$379,M$387,M$395,M$403))),"")</f>
      </c>
      <c r="O372" s="107"/>
      <c r="P372" s="88"/>
      <c r="Q372" s="88"/>
      <c r="R372" s="88"/>
      <c r="S372" s="88"/>
      <c r="T372" s="88"/>
      <c r="U372" s="88"/>
      <c r="V372" s="88"/>
      <c r="W372" s="106"/>
      <c r="X372" s="89"/>
      <c r="Y372" s="88"/>
      <c r="Z372" s="97"/>
      <c r="AA372" s="103"/>
      <c r="AB372" s="88"/>
      <c r="AC372" s="103"/>
      <c r="AD372" s="88"/>
    </row>
    <row r="373" spans="1:30" s="3" customFormat="1" ht="12" customHeight="1" hidden="1">
      <c r="A373" s="92" t="str">
        <f>IF(AND(Input!C$87&gt;0,Input!C94&gt;0,Input!D94="Festival"),UPPER(Input!C$87),"Hide")</f>
        <v>Hide</v>
      </c>
      <c r="B373" s="86">
        <f>IF(Input!C$94&gt;0,(UPPER(Input!C$94)&amp;" (Scores)"),"")</f>
      </c>
      <c r="C373" s="104"/>
      <c r="D373" s="104"/>
      <c r="E373" s="104"/>
      <c r="F373" s="104"/>
      <c r="G373" s="104"/>
      <c r="H373" s="104"/>
      <c r="I373" s="104"/>
      <c r="J373" s="104"/>
      <c r="K373" s="104"/>
      <c r="L373" s="104"/>
      <c r="M373" s="104"/>
      <c r="N373" s="104"/>
      <c r="O373" s="48"/>
      <c r="P373" s="49">
        <f>(C373+E373+G373+M373)*0.1+(I373+K373)*0.05-O373</f>
        <v>0</v>
      </c>
      <c r="Q373" s="90"/>
      <c r="R373" s="90"/>
      <c r="S373" s="90"/>
      <c r="T373" s="90"/>
      <c r="U373" s="90"/>
      <c r="V373" s="90"/>
      <c r="W373" s="90"/>
      <c r="X373" s="102"/>
      <c r="Y373" s="101"/>
      <c r="Z373" s="105">
        <f>IF(B373&gt;0,B373,"")</f>
      </c>
      <c r="AA373" s="100"/>
      <c r="AB373" s="101"/>
      <c r="AC373" s="100"/>
      <c r="AD373" s="101"/>
    </row>
    <row r="374" spans="1:30" s="3" customFormat="1" ht="12" customHeight="1" hidden="1">
      <c r="A374" s="93"/>
      <c r="B374" s="86"/>
      <c r="C374" s="90" t="s">
        <v>57</v>
      </c>
      <c r="D374" s="90"/>
      <c r="E374" s="90"/>
      <c r="F374" s="90"/>
      <c r="G374" s="90"/>
      <c r="H374" s="90"/>
      <c r="I374" s="90"/>
      <c r="J374" s="90"/>
      <c r="K374" s="90"/>
      <c r="L374" s="90"/>
      <c r="M374" s="90"/>
      <c r="N374" s="90"/>
      <c r="O374" s="90"/>
      <c r="P374" s="90"/>
      <c r="Q374" s="90"/>
      <c r="R374" s="90"/>
      <c r="S374" s="90"/>
      <c r="T374" s="90"/>
      <c r="U374" s="90"/>
      <c r="V374" s="90"/>
      <c r="W374" s="90"/>
      <c r="X374" s="102"/>
      <c r="Y374" s="101"/>
      <c r="Z374" s="105"/>
      <c r="AA374" s="100"/>
      <c r="AB374" s="101"/>
      <c r="AC374" s="100"/>
      <c r="AD374" s="101"/>
    </row>
    <row r="375" spans="1:30" s="3" customFormat="1" ht="12" customHeight="1" hidden="1">
      <c r="A375" s="94" t="str">
        <f>IF(AND(Input!C$87&gt;0,Input!C94&gt;0,Input!D94="Festival"),UPPER(Input!C$87),"Hide")</f>
        <v>Hide</v>
      </c>
      <c r="B375" s="87">
        <f>IF(Input!C$94&gt;0,UPPER(Input!C$94),"")</f>
      </c>
      <c r="C375" s="99">
        <f>IF(C373&gt;=160,"I",IF(C373&gt;=120,"II",IF(C373&gt;=80,"III",IF(C373=0,"","IV"))))</f>
      </c>
      <c r="D375" s="99"/>
      <c r="E375" s="99">
        <f>IF(E373&gt;=160,"I",IF(E373&gt;=120,"II",IF(E373&gt;=80,"III",IF(E373=0,"","IV"))))</f>
      </c>
      <c r="F375" s="99"/>
      <c r="G375" s="99">
        <f>IF(G373&gt;=160,"I",IF(G373&gt;=120,"II",IF(G373&gt;=80,"III",IF(G373=0,"","IV"))))</f>
      </c>
      <c r="H375" s="99"/>
      <c r="I375" s="99">
        <f>IF(I373&gt;=160,"I",IF(I373&gt;=120,"II",IF(I373&gt;=80,"III",IF(I373=0,"","IV"))))</f>
      </c>
      <c r="J375" s="99"/>
      <c r="K375" s="99">
        <f>IF(K373&gt;=160,"I",IF(K373&gt;=120,"II",IF(K373&gt;=80,"III",IF(K373=0,"","IV"))))</f>
      </c>
      <c r="L375" s="99"/>
      <c r="M375" s="99">
        <f>IF(M373&gt;=160,"I",IF(M373&gt;=120,"II",IF(M373&gt;=80,"III",IF(M373=0,"","IV"))))</f>
      </c>
      <c r="N375" s="99"/>
      <c r="O375" s="97">
        <f>IF(O373&gt;0,"Penalty Applied","")</f>
      </c>
      <c r="P375" s="88" t="s">
        <v>55</v>
      </c>
      <c r="Q375" s="88"/>
      <c r="R375" s="88"/>
      <c r="S375" s="88"/>
      <c r="T375" s="88"/>
      <c r="U375" s="88"/>
      <c r="V375" s="88"/>
      <c r="W375" s="88"/>
      <c r="X375" s="89">
        <f>IF(P373&gt;=80,"I",IF(P373&gt;=60,"II",IF(P373&gt;=40,"III",IF(P373=0,"","IV"))))</f>
      </c>
      <c r="Y375" s="88" t="s">
        <v>55</v>
      </c>
      <c r="Z375" s="97">
        <f>IF(B375&gt;0,B375,"")</f>
      </c>
      <c r="AA375" s="91" t="s">
        <v>55</v>
      </c>
      <c r="AB375" s="88" t="s">
        <v>55</v>
      </c>
      <c r="AC375" s="91" t="s">
        <v>55</v>
      </c>
      <c r="AD375" s="88" t="s">
        <v>55</v>
      </c>
    </row>
    <row r="376" spans="1:30" s="3" customFormat="1" ht="12" customHeight="1" hidden="1">
      <c r="A376" s="95"/>
      <c r="B376" s="87"/>
      <c r="C376" s="99"/>
      <c r="D376" s="99"/>
      <c r="E376" s="99"/>
      <c r="F376" s="99"/>
      <c r="G376" s="99"/>
      <c r="H376" s="99"/>
      <c r="I376" s="99"/>
      <c r="J376" s="99"/>
      <c r="K376" s="99"/>
      <c r="L376" s="99"/>
      <c r="M376" s="99"/>
      <c r="N376" s="99"/>
      <c r="O376" s="97"/>
      <c r="P376" s="88"/>
      <c r="Q376" s="88"/>
      <c r="R376" s="88"/>
      <c r="S376" s="88"/>
      <c r="T376" s="88"/>
      <c r="U376" s="88"/>
      <c r="V376" s="88"/>
      <c r="W376" s="88"/>
      <c r="X376" s="89"/>
      <c r="Y376" s="88"/>
      <c r="Z376" s="97"/>
      <c r="AA376" s="91"/>
      <c r="AB376" s="88"/>
      <c r="AC376" s="91"/>
      <c r="AD376" s="88"/>
    </row>
    <row r="377" spans="1:30" s="3" customFormat="1" ht="12" customHeight="1" hidden="1">
      <c r="A377" s="96" t="str">
        <f>IF(AND(Input!C$87&gt;0,Input!C94&gt;0,Input!D94="Comments Only"),UPPER(Input!C$87),"Hide")</f>
        <v>Hide</v>
      </c>
      <c r="B377" s="87">
        <f>IF(Input!C$94&gt;0,UPPER(Input!C$94),"")</f>
      </c>
      <c r="C377" s="98" t="s">
        <v>54</v>
      </c>
      <c r="D377" s="98"/>
      <c r="E377" s="98" t="s">
        <v>54</v>
      </c>
      <c r="F377" s="98"/>
      <c r="G377" s="98" t="s">
        <v>54</v>
      </c>
      <c r="H377" s="98"/>
      <c r="I377" s="98" t="s">
        <v>54</v>
      </c>
      <c r="J377" s="98"/>
      <c r="K377" s="98" t="s">
        <v>54</v>
      </c>
      <c r="L377" s="98"/>
      <c r="M377" s="98" t="s">
        <v>54</v>
      </c>
      <c r="N377" s="98"/>
      <c r="O377" s="88" t="s">
        <v>55</v>
      </c>
      <c r="P377" s="88" t="s">
        <v>55</v>
      </c>
      <c r="Q377" s="88"/>
      <c r="R377" s="88"/>
      <c r="S377" s="88"/>
      <c r="T377" s="88"/>
      <c r="U377" s="88"/>
      <c r="V377" s="88"/>
      <c r="W377" s="88"/>
      <c r="X377" s="89" t="s">
        <v>55</v>
      </c>
      <c r="Y377" s="88" t="s">
        <v>55</v>
      </c>
      <c r="Z377" s="97">
        <f>IF(B377&gt;0,B377,"")</f>
      </c>
      <c r="AA377" s="91" t="s">
        <v>56</v>
      </c>
      <c r="AB377" s="88" t="s">
        <v>55</v>
      </c>
      <c r="AC377" s="91" t="s">
        <v>56</v>
      </c>
      <c r="AD377" s="88" t="s">
        <v>55</v>
      </c>
    </row>
    <row r="378" spans="1:30" s="3" customFormat="1" ht="12" customHeight="1" hidden="1">
      <c r="A378" s="96"/>
      <c r="B378" s="87"/>
      <c r="C378" s="98"/>
      <c r="D378" s="98"/>
      <c r="E378" s="98"/>
      <c r="F378" s="98"/>
      <c r="G378" s="98"/>
      <c r="H378" s="98"/>
      <c r="I378" s="98"/>
      <c r="J378" s="98"/>
      <c r="K378" s="98"/>
      <c r="L378" s="98"/>
      <c r="M378" s="98"/>
      <c r="N378" s="98"/>
      <c r="O378" s="88"/>
      <c r="P378" s="88"/>
      <c r="Q378" s="88"/>
      <c r="R378" s="88"/>
      <c r="S378" s="88"/>
      <c r="T378" s="88"/>
      <c r="U378" s="88"/>
      <c r="V378" s="88"/>
      <c r="W378" s="88"/>
      <c r="X378" s="89"/>
      <c r="Y378" s="88"/>
      <c r="Z378" s="97"/>
      <c r="AA378" s="91"/>
      <c r="AB378" s="88"/>
      <c r="AC378" s="91"/>
      <c r="AD378" s="88"/>
    </row>
    <row r="379" spans="1:30" ht="12" customHeight="1" hidden="1">
      <c r="A379" s="96" t="str">
        <f>IF(AND(Input!C$87&gt;0,Input!C95&gt;0,Input!D95="Competitive"),UPPER(Input!C$87),"Hide")</f>
        <v>Hide</v>
      </c>
      <c r="B379" s="87">
        <f>IF(Input!C$95&gt;0,UPPER(Input!C$95),"")</f>
      </c>
      <c r="C379" s="107"/>
      <c r="D379" s="107"/>
      <c r="E379" s="107"/>
      <c r="F379" s="107"/>
      <c r="G379" s="107"/>
      <c r="H379" s="107"/>
      <c r="I379" s="107"/>
      <c r="J379" s="107"/>
      <c r="K379" s="107"/>
      <c r="L379" s="107"/>
      <c r="M379" s="107"/>
      <c r="N379" s="107"/>
      <c r="O379" s="107"/>
      <c r="P379" s="88">
        <f>(C379+E379+G379+M379)*0.1+(I379+K379)*0.05-O379</f>
        <v>0</v>
      </c>
      <c r="Q379" s="88">
        <f>SUM(INT(C379*100000),INT(E379*100000),INT(G379*100000),INT(I379*50000),INT(K379*50000),INT(M379*100000),-(O379*1000000))</f>
        <v>0</v>
      </c>
      <c r="R379" s="88">
        <f>IF(Q379&gt;0,(RANK(Q379,(Q$331,Q$339,Q$347,Q$355,Q$363,Q$371,Q$379,Q$387,Q$395,Q$403))),"")</f>
      </c>
      <c r="S379" s="88">
        <f>C379+E379</f>
        <v>0</v>
      </c>
      <c r="T379" s="88">
        <f>IF(S379&gt;0,(RANK(S379,(S$331,S$339,S$347,S$355,S$363,S$371,S$379,S$387,S$395,S$403))),"")</f>
      </c>
      <c r="U379" s="88">
        <f>I379+K379</f>
        <v>0</v>
      </c>
      <c r="V379" s="88">
        <f>IF(U379&gt;0,(RANK(U379,(U$331,U$339,U$347,U$355,U$363,U$371,U$379,U$387,U$395,U$403))),"")</f>
      </c>
      <c r="W379" s="106">
        <f>IF((AND(Q379&gt;0,S379&gt;0,U379&gt;0)),1000000-(R379*10000+T379*100+V379),0)</f>
        <v>0</v>
      </c>
      <c r="X379" s="89">
        <f>IF(P379&gt;=80,"I",IF(P379&gt;=60,"II",IF(P379&gt;=40,"III",IF(P379=0,"","IV"))))</f>
      </c>
      <c r="Y379" s="88">
        <f>IF(W379&gt;0,(RANK(W379,(W$331,W$339,W$347,W$355,W$363,W$371,W$379,W$387,W$395,W$403))),"")</f>
      </c>
      <c r="Z379" s="97">
        <f>IF(B379&gt;0,B379,"")</f>
      </c>
      <c r="AA379" s="103"/>
      <c r="AB379" s="88">
        <f>IF(AA379&gt;0,(RANK(AA379,(AA$331,AA$339,AA$347,AA$355,AA$363,AA$371,AA$379,AA$387,AA$395,AA$403))),"")</f>
      </c>
      <c r="AC379" s="103"/>
      <c r="AD379" s="88">
        <f>IF(AC379&gt;0,(RANK(AC379,(AC$331,AC$339,AC$347,AC$355,AC$363,AC$371,AC$379,AC$387,AC$395,AC$403))),"")</f>
      </c>
    </row>
    <row r="380" spans="1:30" ht="12" customHeight="1" hidden="1">
      <c r="A380" s="96"/>
      <c r="B380" s="87"/>
      <c r="C380" s="27">
        <f>IF(C379&gt;0,C379*0.1,"")</f>
      </c>
      <c r="D380" s="26">
        <f>IF(C379&gt;0,(RANK(C379,(C$331,C$339,C$347,C$355,C$363,C$371,C$379,C$387,C$395,C$403))),"")</f>
      </c>
      <c r="E380" s="27">
        <f>IF(E379&gt;0,E379*0.1,"")</f>
      </c>
      <c r="F380" s="26">
        <f>IF(E379&gt;0,(RANK(E379,(E$331,E$339,E$347,E$355,E$363,E$371,E$379,E$387,E$395,E$403))),"")</f>
      </c>
      <c r="G380" s="27">
        <f>IF(G379&gt;0,G379*0.1,"")</f>
      </c>
      <c r="H380" s="26">
        <f>IF(G379&gt;0,(RANK(G379,(G$331,G$339,G$347,G$355,G$363,G$371,G$379,G$387,G$395,G$403))),"")</f>
      </c>
      <c r="I380" s="27">
        <f>IF(I379&gt;0,I379*0.05,"")</f>
      </c>
      <c r="J380" s="26">
        <f>IF(I379&gt;0,(RANK(I379,(I$331,I$339,I$347,I$355,I$363,I$371,I$379,I$387,I$395,I$403))),"")</f>
      </c>
      <c r="K380" s="27">
        <f>IF(K379&gt;0,K379*0.05,"")</f>
      </c>
      <c r="L380" s="26">
        <f>IF(K379&gt;0,(RANK(K379,(K$331,K$339,K$347,K$355,K$363,K$371,K$379,K$387,K$395,K$403))),"")</f>
      </c>
      <c r="M380" s="27">
        <f>IF(M379&gt;0,M379*0.1,"")</f>
      </c>
      <c r="N380" s="26">
        <f>IF(M379&gt;0,(RANK(M379,(M$331,M$339,M$347,M$355,M$363,M$371,M$379,M$387,M$395,M$403))),"")</f>
      </c>
      <c r="O380" s="107"/>
      <c r="P380" s="88"/>
      <c r="Q380" s="88"/>
      <c r="R380" s="88"/>
      <c r="S380" s="88"/>
      <c r="T380" s="88"/>
      <c r="U380" s="88"/>
      <c r="V380" s="88"/>
      <c r="W380" s="106"/>
      <c r="X380" s="89"/>
      <c r="Y380" s="88"/>
      <c r="Z380" s="97"/>
      <c r="AA380" s="103"/>
      <c r="AB380" s="88"/>
      <c r="AC380" s="103"/>
      <c r="AD380" s="88"/>
    </row>
    <row r="381" spans="1:30" s="3" customFormat="1" ht="12" customHeight="1" hidden="1">
      <c r="A381" s="92" t="str">
        <f>IF(AND(Input!C$87&gt;0,Input!C95&gt;0,Input!D95="Festival"),UPPER(Input!C$87),"Hide")</f>
        <v>Hide</v>
      </c>
      <c r="B381" s="86">
        <f>IF(Input!C$95&gt;0,(UPPER(Input!C$95)&amp;" (Scores)"),"")</f>
      </c>
      <c r="C381" s="104"/>
      <c r="D381" s="104"/>
      <c r="E381" s="104"/>
      <c r="F381" s="104"/>
      <c r="G381" s="104"/>
      <c r="H381" s="104"/>
      <c r="I381" s="104"/>
      <c r="J381" s="104"/>
      <c r="K381" s="104"/>
      <c r="L381" s="104"/>
      <c r="M381" s="104"/>
      <c r="N381" s="104"/>
      <c r="O381" s="48"/>
      <c r="P381" s="49">
        <f>(C381+E381+G381+M381)*0.1+(I381+K381)*0.05-O381</f>
        <v>0</v>
      </c>
      <c r="Q381" s="90"/>
      <c r="R381" s="90"/>
      <c r="S381" s="90"/>
      <c r="T381" s="90"/>
      <c r="U381" s="90"/>
      <c r="V381" s="90"/>
      <c r="W381" s="90"/>
      <c r="X381" s="102"/>
      <c r="Y381" s="101"/>
      <c r="Z381" s="105">
        <f>IF(B381&gt;0,B381,"")</f>
      </c>
      <c r="AA381" s="100"/>
      <c r="AB381" s="101"/>
      <c r="AC381" s="100"/>
      <c r="AD381" s="101"/>
    </row>
    <row r="382" spans="1:30" s="3" customFormat="1" ht="12" customHeight="1" hidden="1">
      <c r="A382" s="93"/>
      <c r="B382" s="86"/>
      <c r="C382" s="90" t="s">
        <v>57</v>
      </c>
      <c r="D382" s="90"/>
      <c r="E382" s="90"/>
      <c r="F382" s="90"/>
      <c r="G382" s="90"/>
      <c r="H382" s="90"/>
      <c r="I382" s="90"/>
      <c r="J382" s="90"/>
      <c r="K382" s="90"/>
      <c r="L382" s="90"/>
      <c r="M382" s="90"/>
      <c r="N382" s="90"/>
      <c r="O382" s="90"/>
      <c r="P382" s="90"/>
      <c r="Q382" s="90"/>
      <c r="R382" s="90"/>
      <c r="S382" s="90"/>
      <c r="T382" s="90"/>
      <c r="U382" s="90"/>
      <c r="V382" s="90"/>
      <c r="W382" s="90"/>
      <c r="X382" s="102"/>
      <c r="Y382" s="101"/>
      <c r="Z382" s="105"/>
      <c r="AA382" s="100"/>
      <c r="AB382" s="101"/>
      <c r="AC382" s="100"/>
      <c r="AD382" s="101"/>
    </row>
    <row r="383" spans="1:30" s="3" customFormat="1" ht="12" customHeight="1" hidden="1">
      <c r="A383" s="94" t="str">
        <f>IF(AND(Input!C$87&gt;0,Input!C95&gt;0,Input!D95="Festival"),UPPER(Input!C$87),"Hide")</f>
        <v>Hide</v>
      </c>
      <c r="B383" s="87">
        <f>IF(Input!C$95&gt;0,UPPER(Input!C$95),"")</f>
      </c>
      <c r="C383" s="99">
        <f>IF(C381&gt;=160,"I",IF(C381&gt;=120,"II",IF(C381&gt;=80,"III",IF(C381=0,"","IV"))))</f>
      </c>
      <c r="D383" s="99"/>
      <c r="E383" s="99">
        <f>IF(E381&gt;=160,"I",IF(E381&gt;=120,"II",IF(E381&gt;=80,"III",IF(E381=0,"","IV"))))</f>
      </c>
      <c r="F383" s="99"/>
      <c r="G383" s="99">
        <f>IF(G381&gt;=160,"I",IF(G381&gt;=120,"II",IF(G381&gt;=80,"III",IF(G381=0,"","IV"))))</f>
      </c>
      <c r="H383" s="99"/>
      <c r="I383" s="99">
        <f>IF(I381&gt;=160,"I",IF(I381&gt;=120,"II",IF(I381&gt;=80,"III",IF(I381=0,"","IV"))))</f>
      </c>
      <c r="J383" s="99"/>
      <c r="K383" s="99">
        <f>IF(K381&gt;=160,"I",IF(K381&gt;=120,"II",IF(K381&gt;=80,"III",IF(K381=0,"","IV"))))</f>
      </c>
      <c r="L383" s="99"/>
      <c r="M383" s="99">
        <f>IF(M381&gt;=160,"I",IF(M381&gt;=120,"II",IF(M381&gt;=80,"III",IF(M381=0,"","IV"))))</f>
      </c>
      <c r="N383" s="99"/>
      <c r="O383" s="97">
        <f>IF(O381&gt;0,"Penalty Applied","")</f>
      </c>
      <c r="P383" s="88" t="s">
        <v>55</v>
      </c>
      <c r="Q383" s="88"/>
      <c r="R383" s="88"/>
      <c r="S383" s="88"/>
      <c r="T383" s="88"/>
      <c r="U383" s="88"/>
      <c r="V383" s="88"/>
      <c r="W383" s="88"/>
      <c r="X383" s="89">
        <f>IF(P381&gt;=80,"I",IF(P381&gt;=60,"II",IF(P381&gt;=40,"III",IF(P381=0,"","IV"))))</f>
      </c>
      <c r="Y383" s="88" t="s">
        <v>55</v>
      </c>
      <c r="Z383" s="97">
        <f>IF(B383&gt;0,B383,"")</f>
      </c>
      <c r="AA383" s="91" t="s">
        <v>55</v>
      </c>
      <c r="AB383" s="88" t="s">
        <v>55</v>
      </c>
      <c r="AC383" s="91" t="s">
        <v>55</v>
      </c>
      <c r="AD383" s="88" t="s">
        <v>55</v>
      </c>
    </row>
    <row r="384" spans="1:30" s="3" customFormat="1" ht="12" customHeight="1" hidden="1">
      <c r="A384" s="95"/>
      <c r="B384" s="87"/>
      <c r="C384" s="99"/>
      <c r="D384" s="99"/>
      <c r="E384" s="99"/>
      <c r="F384" s="99"/>
      <c r="G384" s="99"/>
      <c r="H384" s="99"/>
      <c r="I384" s="99"/>
      <c r="J384" s="99"/>
      <c r="K384" s="99"/>
      <c r="L384" s="99"/>
      <c r="M384" s="99"/>
      <c r="N384" s="99"/>
      <c r="O384" s="97"/>
      <c r="P384" s="88"/>
      <c r="Q384" s="88"/>
      <c r="R384" s="88"/>
      <c r="S384" s="88"/>
      <c r="T384" s="88"/>
      <c r="U384" s="88"/>
      <c r="V384" s="88"/>
      <c r="W384" s="88"/>
      <c r="X384" s="89"/>
      <c r="Y384" s="88"/>
      <c r="Z384" s="97"/>
      <c r="AA384" s="91"/>
      <c r="AB384" s="88"/>
      <c r="AC384" s="91"/>
      <c r="AD384" s="88"/>
    </row>
    <row r="385" spans="1:30" s="3" customFormat="1" ht="12" customHeight="1" hidden="1">
      <c r="A385" s="96" t="str">
        <f>IF(AND(Input!C$87&gt;0,Input!C95&gt;0,Input!D95="Comments Only"),UPPER(Input!C$87),"Hide")</f>
        <v>Hide</v>
      </c>
      <c r="B385" s="87">
        <f>IF(Input!C$95&gt;0,UPPER(Input!C$95),"")</f>
      </c>
      <c r="C385" s="98" t="s">
        <v>54</v>
      </c>
      <c r="D385" s="98"/>
      <c r="E385" s="98" t="s">
        <v>54</v>
      </c>
      <c r="F385" s="98"/>
      <c r="G385" s="98" t="s">
        <v>54</v>
      </c>
      <c r="H385" s="98"/>
      <c r="I385" s="98" t="s">
        <v>54</v>
      </c>
      <c r="J385" s="98"/>
      <c r="K385" s="98" t="s">
        <v>54</v>
      </c>
      <c r="L385" s="98"/>
      <c r="M385" s="98" t="s">
        <v>54</v>
      </c>
      <c r="N385" s="98"/>
      <c r="O385" s="88" t="s">
        <v>55</v>
      </c>
      <c r="P385" s="88" t="s">
        <v>55</v>
      </c>
      <c r="Q385" s="88"/>
      <c r="R385" s="88"/>
      <c r="S385" s="88"/>
      <c r="T385" s="88"/>
      <c r="U385" s="88"/>
      <c r="V385" s="88"/>
      <c r="W385" s="88"/>
      <c r="X385" s="89" t="s">
        <v>55</v>
      </c>
      <c r="Y385" s="88" t="s">
        <v>55</v>
      </c>
      <c r="Z385" s="97">
        <f>IF(B385&gt;0,B385,"")</f>
      </c>
      <c r="AA385" s="91" t="s">
        <v>56</v>
      </c>
      <c r="AB385" s="88" t="s">
        <v>55</v>
      </c>
      <c r="AC385" s="91" t="s">
        <v>56</v>
      </c>
      <c r="AD385" s="88" t="s">
        <v>55</v>
      </c>
    </row>
    <row r="386" spans="1:30" s="3" customFormat="1" ht="12" customHeight="1" hidden="1">
      <c r="A386" s="96"/>
      <c r="B386" s="87"/>
      <c r="C386" s="98"/>
      <c r="D386" s="98"/>
      <c r="E386" s="98"/>
      <c r="F386" s="98"/>
      <c r="G386" s="98"/>
      <c r="H386" s="98"/>
      <c r="I386" s="98"/>
      <c r="J386" s="98"/>
      <c r="K386" s="98"/>
      <c r="L386" s="98"/>
      <c r="M386" s="98"/>
      <c r="N386" s="98"/>
      <c r="O386" s="88"/>
      <c r="P386" s="88"/>
      <c r="Q386" s="88"/>
      <c r="R386" s="88"/>
      <c r="S386" s="88"/>
      <c r="T386" s="88"/>
      <c r="U386" s="88"/>
      <c r="V386" s="88"/>
      <c r="W386" s="88"/>
      <c r="X386" s="89"/>
      <c r="Y386" s="88"/>
      <c r="Z386" s="97"/>
      <c r="AA386" s="91"/>
      <c r="AB386" s="88"/>
      <c r="AC386" s="91"/>
      <c r="AD386" s="88"/>
    </row>
    <row r="387" spans="1:30" ht="12" customHeight="1" hidden="1">
      <c r="A387" s="96" t="str">
        <f>IF(AND(Input!C$87&gt;0,Input!C96&gt;0,Input!D96="Competitive"),UPPER(Input!C$87),"Hide")</f>
        <v>Hide</v>
      </c>
      <c r="B387" s="87">
        <f>IF(Input!C$96&gt;0,UPPER(Input!C$96),"")</f>
      </c>
      <c r="C387" s="107"/>
      <c r="D387" s="107"/>
      <c r="E387" s="107"/>
      <c r="F387" s="107"/>
      <c r="G387" s="107"/>
      <c r="H387" s="107"/>
      <c r="I387" s="107"/>
      <c r="J387" s="107"/>
      <c r="K387" s="107"/>
      <c r="L387" s="107"/>
      <c r="M387" s="107"/>
      <c r="N387" s="107"/>
      <c r="O387" s="107"/>
      <c r="P387" s="88">
        <f>(C387+E387+G387+M387)*0.1+(I387+K387)*0.05-O387</f>
        <v>0</v>
      </c>
      <c r="Q387" s="88">
        <f>SUM(INT(C387*100000),INT(E387*100000),INT(G387*100000),INT(I387*50000),INT(K387*50000),INT(M387*100000),-(O387*1000000))</f>
        <v>0</v>
      </c>
      <c r="R387" s="88">
        <f>IF(Q387&gt;0,(RANK(Q387,(Q$331,Q$339,Q$347,Q$355,Q$363,Q$371,Q$379,Q$387,Q$395,Q$403))),"")</f>
      </c>
      <c r="S387" s="88">
        <f>C387+E387</f>
        <v>0</v>
      </c>
      <c r="T387" s="88">
        <f>IF(S387&gt;0,(RANK(S387,(S$331,S$339,S$347,S$355,S$363,S$371,S$379,S$387,S$395,S$403))),"")</f>
      </c>
      <c r="U387" s="88">
        <f>I387+K387</f>
        <v>0</v>
      </c>
      <c r="V387" s="88">
        <f>IF(U387&gt;0,(RANK(U387,(U$331,U$339,U$347,U$355,U$363,U$371,U$379,U$387,U$395,U$403))),"")</f>
      </c>
      <c r="W387" s="106">
        <f>IF((AND(Q387&gt;0,S387&gt;0,U387&gt;0)),1000000-(R387*10000+T387*100+V387),0)</f>
        <v>0</v>
      </c>
      <c r="X387" s="89">
        <f>IF(P387&gt;=80,"I",IF(P387&gt;=60,"II",IF(P387&gt;=40,"III",IF(P387=0,"","IV"))))</f>
      </c>
      <c r="Y387" s="88">
        <f>IF(W387&gt;0,(RANK(W387,(W$331,W$339,W$347,W$355,W$363,W$371,W$379,W$387,W$395,W$403))),"")</f>
      </c>
      <c r="Z387" s="97">
        <f>IF(B387&gt;0,B387,"")</f>
      </c>
      <c r="AA387" s="103"/>
      <c r="AB387" s="88">
        <f>IF(AA387&gt;0,(RANK(AA387,(AA$331,AA$339,AA$347,AA$355,AA$363,AA$371,AA$379,AA$387,AA$395,AA$403))),"")</f>
      </c>
      <c r="AC387" s="103"/>
      <c r="AD387" s="88">
        <f>IF(AC387&gt;0,(RANK(AC387,(AC$331,AC$339,AC$347,AC$355,AC$363,AC$371,AC$379,AC$387,AC$395,AC$403))),"")</f>
      </c>
    </row>
    <row r="388" spans="1:30" ht="12" customHeight="1" hidden="1">
      <c r="A388" s="96"/>
      <c r="B388" s="87"/>
      <c r="C388" s="27">
        <f>IF(C387&gt;0,C387*0.1,"")</f>
      </c>
      <c r="D388" s="26">
        <f>IF(C387&gt;0,(RANK(C387,(C$331,C$339,C$347,C$355,C$363,C$371,C$379,C$387,C$395,C$403))),"")</f>
      </c>
      <c r="E388" s="27">
        <f>IF(E387&gt;0,E387*0.1,"")</f>
      </c>
      <c r="F388" s="26">
        <f>IF(E387&gt;0,(RANK(E387,(E$331,E$339,E$347,E$355,E$363,E$371,E$379,E$387,E$395,E$403))),"")</f>
      </c>
      <c r="G388" s="27">
        <f>IF(G387&gt;0,G387*0.1,"")</f>
      </c>
      <c r="H388" s="26">
        <f>IF(G387&gt;0,(RANK(G387,(G$331,G$339,G$347,G$355,G$363,G$371,G$379,G$387,G$395,G$403))),"")</f>
      </c>
      <c r="I388" s="27">
        <f>IF(I387&gt;0,I387*0.05,"")</f>
      </c>
      <c r="J388" s="26">
        <f>IF(I387&gt;0,(RANK(I387,(I$331,I$339,I$347,I$355,I$363,I$371,I$379,I$387,I$395,I$403))),"")</f>
      </c>
      <c r="K388" s="27">
        <f>IF(K387&gt;0,K387*0.05,"")</f>
      </c>
      <c r="L388" s="26">
        <f>IF(K387&gt;0,(RANK(K387,(K$331,K$339,K$347,K$355,K$363,K$371,K$379,K$387,K$395,K$403))),"")</f>
      </c>
      <c r="M388" s="27">
        <f>IF(M387&gt;0,M387*0.1,"")</f>
      </c>
      <c r="N388" s="26">
        <f>IF(M387&gt;0,(RANK(M387,(M$331,M$339,M$347,M$355,M$363,M$371,M$379,M$387,M$395,M$403))),"")</f>
      </c>
      <c r="O388" s="107"/>
      <c r="P388" s="88"/>
      <c r="Q388" s="88"/>
      <c r="R388" s="88"/>
      <c r="S388" s="88"/>
      <c r="T388" s="88"/>
      <c r="U388" s="88"/>
      <c r="V388" s="88"/>
      <c r="W388" s="106"/>
      <c r="X388" s="89"/>
      <c r="Y388" s="88"/>
      <c r="Z388" s="97"/>
      <c r="AA388" s="103"/>
      <c r="AB388" s="88"/>
      <c r="AC388" s="103"/>
      <c r="AD388" s="88"/>
    </row>
    <row r="389" spans="1:30" s="3" customFormat="1" ht="12" customHeight="1" hidden="1">
      <c r="A389" s="92" t="str">
        <f>IF(AND(Input!C$87&gt;0,Input!C96&gt;0,Input!D96="Festival"),UPPER(Input!C$87),"Hide")</f>
        <v>Hide</v>
      </c>
      <c r="B389" s="86">
        <f>IF(Input!C$96&gt;0,(UPPER(Input!C$96)&amp;" (Scores)"),"")</f>
      </c>
      <c r="C389" s="104"/>
      <c r="D389" s="104"/>
      <c r="E389" s="104"/>
      <c r="F389" s="104"/>
      <c r="G389" s="104"/>
      <c r="H389" s="104"/>
      <c r="I389" s="104"/>
      <c r="J389" s="104"/>
      <c r="K389" s="104"/>
      <c r="L389" s="104"/>
      <c r="M389" s="104"/>
      <c r="N389" s="104"/>
      <c r="O389" s="48"/>
      <c r="P389" s="49">
        <f>(C389+E389+G389+M389)*0.1+(I389+K389)*0.05-O389</f>
        <v>0</v>
      </c>
      <c r="Q389" s="90"/>
      <c r="R389" s="90"/>
      <c r="S389" s="90"/>
      <c r="T389" s="90"/>
      <c r="U389" s="90"/>
      <c r="V389" s="90"/>
      <c r="W389" s="90"/>
      <c r="X389" s="102"/>
      <c r="Y389" s="101"/>
      <c r="Z389" s="105">
        <f>IF(B389&gt;0,B389,"")</f>
      </c>
      <c r="AA389" s="100"/>
      <c r="AB389" s="101"/>
      <c r="AC389" s="100"/>
      <c r="AD389" s="101"/>
    </row>
    <row r="390" spans="1:30" s="3" customFormat="1" ht="12" customHeight="1" hidden="1">
      <c r="A390" s="93"/>
      <c r="B390" s="86"/>
      <c r="C390" s="90" t="s">
        <v>57</v>
      </c>
      <c r="D390" s="90"/>
      <c r="E390" s="90"/>
      <c r="F390" s="90"/>
      <c r="G390" s="90"/>
      <c r="H390" s="90"/>
      <c r="I390" s="90"/>
      <c r="J390" s="90"/>
      <c r="K390" s="90"/>
      <c r="L390" s="90"/>
      <c r="M390" s="90"/>
      <c r="N390" s="90"/>
      <c r="O390" s="90"/>
      <c r="P390" s="90"/>
      <c r="Q390" s="90"/>
      <c r="R390" s="90"/>
      <c r="S390" s="90"/>
      <c r="T390" s="90"/>
      <c r="U390" s="90"/>
      <c r="V390" s="90"/>
      <c r="W390" s="90"/>
      <c r="X390" s="102"/>
      <c r="Y390" s="101"/>
      <c r="Z390" s="105"/>
      <c r="AA390" s="100"/>
      <c r="AB390" s="101"/>
      <c r="AC390" s="100"/>
      <c r="AD390" s="101"/>
    </row>
    <row r="391" spans="1:30" s="3" customFormat="1" ht="12" customHeight="1" hidden="1">
      <c r="A391" s="94" t="str">
        <f>IF(AND(Input!C$87&gt;0,Input!C96&gt;0,Input!D96="Festival"),UPPER(Input!C$87),"Hide")</f>
        <v>Hide</v>
      </c>
      <c r="B391" s="87">
        <f>IF(Input!C$96&gt;0,UPPER(Input!C$96),"")</f>
      </c>
      <c r="C391" s="99">
        <f>IF(C389&gt;=160,"I",IF(C389&gt;=120,"II",IF(C389&gt;=80,"III",IF(C389=0,"","IV"))))</f>
      </c>
      <c r="D391" s="99"/>
      <c r="E391" s="99">
        <f>IF(E389&gt;=160,"I",IF(E389&gt;=120,"II",IF(E389&gt;=80,"III",IF(E389=0,"","IV"))))</f>
      </c>
      <c r="F391" s="99"/>
      <c r="G391" s="99">
        <f>IF(G389&gt;=160,"I",IF(G389&gt;=120,"II",IF(G389&gt;=80,"III",IF(G389=0,"","IV"))))</f>
      </c>
      <c r="H391" s="99"/>
      <c r="I391" s="99">
        <f>IF(I389&gt;=160,"I",IF(I389&gt;=120,"II",IF(I389&gt;=80,"III",IF(I389=0,"","IV"))))</f>
      </c>
      <c r="J391" s="99"/>
      <c r="K391" s="99">
        <f>IF(K389&gt;=160,"I",IF(K389&gt;=120,"II",IF(K389&gt;=80,"III",IF(K389=0,"","IV"))))</f>
      </c>
      <c r="L391" s="99"/>
      <c r="M391" s="99">
        <f>IF(M389&gt;=160,"I",IF(M389&gt;=120,"II",IF(M389&gt;=80,"III",IF(M389=0,"","IV"))))</f>
      </c>
      <c r="N391" s="99"/>
      <c r="O391" s="97">
        <f>IF(O389&gt;0,"Penalty Applied","")</f>
      </c>
      <c r="P391" s="88" t="s">
        <v>55</v>
      </c>
      <c r="Q391" s="88"/>
      <c r="R391" s="88"/>
      <c r="S391" s="88"/>
      <c r="T391" s="88"/>
      <c r="U391" s="88"/>
      <c r="V391" s="88"/>
      <c r="W391" s="88"/>
      <c r="X391" s="89">
        <f>IF(P389&gt;=80,"I",IF(P389&gt;=60,"II",IF(P389&gt;=40,"III",IF(P389=0,"","IV"))))</f>
      </c>
      <c r="Y391" s="88" t="s">
        <v>55</v>
      </c>
      <c r="Z391" s="97">
        <f>IF(B391&gt;0,B391,"")</f>
      </c>
      <c r="AA391" s="91" t="s">
        <v>55</v>
      </c>
      <c r="AB391" s="88" t="s">
        <v>55</v>
      </c>
      <c r="AC391" s="91" t="s">
        <v>55</v>
      </c>
      <c r="AD391" s="88" t="s">
        <v>55</v>
      </c>
    </row>
    <row r="392" spans="1:30" s="3" customFormat="1" ht="12" customHeight="1" hidden="1">
      <c r="A392" s="95"/>
      <c r="B392" s="87"/>
      <c r="C392" s="99"/>
      <c r="D392" s="99"/>
      <c r="E392" s="99"/>
      <c r="F392" s="99"/>
      <c r="G392" s="99"/>
      <c r="H392" s="99"/>
      <c r="I392" s="99"/>
      <c r="J392" s="99"/>
      <c r="K392" s="99"/>
      <c r="L392" s="99"/>
      <c r="M392" s="99"/>
      <c r="N392" s="99"/>
      <c r="O392" s="97"/>
      <c r="P392" s="88"/>
      <c r="Q392" s="88"/>
      <c r="R392" s="88"/>
      <c r="S392" s="88"/>
      <c r="T392" s="88"/>
      <c r="U392" s="88"/>
      <c r="V392" s="88"/>
      <c r="W392" s="88"/>
      <c r="X392" s="89"/>
      <c r="Y392" s="88"/>
      <c r="Z392" s="97"/>
      <c r="AA392" s="91"/>
      <c r="AB392" s="88"/>
      <c r="AC392" s="91"/>
      <c r="AD392" s="88"/>
    </row>
    <row r="393" spans="1:30" s="3" customFormat="1" ht="12" customHeight="1" hidden="1">
      <c r="A393" s="96" t="str">
        <f>IF(AND(Input!C$87&gt;0,Input!C96&gt;0,Input!D96="Comments Only"),UPPER(Input!C$87),"Hide")</f>
        <v>Hide</v>
      </c>
      <c r="B393" s="87">
        <f>IF(Input!C$96&gt;0,UPPER(Input!C$96),"")</f>
      </c>
      <c r="C393" s="98" t="s">
        <v>54</v>
      </c>
      <c r="D393" s="98"/>
      <c r="E393" s="98" t="s">
        <v>54</v>
      </c>
      <c r="F393" s="98"/>
      <c r="G393" s="98" t="s">
        <v>54</v>
      </c>
      <c r="H393" s="98"/>
      <c r="I393" s="98" t="s">
        <v>54</v>
      </c>
      <c r="J393" s="98"/>
      <c r="K393" s="98" t="s">
        <v>54</v>
      </c>
      <c r="L393" s="98"/>
      <c r="M393" s="98" t="s">
        <v>54</v>
      </c>
      <c r="N393" s="98"/>
      <c r="O393" s="88" t="s">
        <v>55</v>
      </c>
      <c r="P393" s="88" t="s">
        <v>55</v>
      </c>
      <c r="Q393" s="88"/>
      <c r="R393" s="88"/>
      <c r="S393" s="88"/>
      <c r="T393" s="88"/>
      <c r="U393" s="88"/>
      <c r="V393" s="88"/>
      <c r="W393" s="88"/>
      <c r="X393" s="89" t="s">
        <v>55</v>
      </c>
      <c r="Y393" s="88" t="s">
        <v>55</v>
      </c>
      <c r="Z393" s="97">
        <f>IF(B393&gt;0,B393,"")</f>
      </c>
      <c r="AA393" s="91" t="s">
        <v>56</v>
      </c>
      <c r="AB393" s="88" t="s">
        <v>55</v>
      </c>
      <c r="AC393" s="91" t="s">
        <v>56</v>
      </c>
      <c r="AD393" s="88" t="s">
        <v>55</v>
      </c>
    </row>
    <row r="394" spans="1:30" s="3" customFormat="1" ht="12" customHeight="1" hidden="1">
      <c r="A394" s="96"/>
      <c r="B394" s="87"/>
      <c r="C394" s="98"/>
      <c r="D394" s="98"/>
      <c r="E394" s="98"/>
      <c r="F394" s="98"/>
      <c r="G394" s="98"/>
      <c r="H394" s="98"/>
      <c r="I394" s="98"/>
      <c r="J394" s="98"/>
      <c r="K394" s="98"/>
      <c r="L394" s="98"/>
      <c r="M394" s="98"/>
      <c r="N394" s="98"/>
      <c r="O394" s="88"/>
      <c r="P394" s="88"/>
      <c r="Q394" s="88"/>
      <c r="R394" s="88"/>
      <c r="S394" s="88"/>
      <c r="T394" s="88"/>
      <c r="U394" s="88"/>
      <c r="V394" s="88"/>
      <c r="W394" s="88"/>
      <c r="X394" s="89"/>
      <c r="Y394" s="88"/>
      <c r="Z394" s="97"/>
      <c r="AA394" s="91"/>
      <c r="AB394" s="88"/>
      <c r="AC394" s="91"/>
      <c r="AD394" s="88"/>
    </row>
    <row r="395" spans="1:30" ht="12" customHeight="1" hidden="1">
      <c r="A395" s="96" t="str">
        <f>IF(AND(Input!C$87&gt;0,Input!C97&gt;0,Input!D97="Competitive"),UPPER(Input!C$87),"Hide")</f>
        <v>Hide</v>
      </c>
      <c r="B395" s="87">
        <f>IF(Input!C$97&gt;0,UPPER(Input!C$97),"")</f>
      </c>
      <c r="C395" s="107"/>
      <c r="D395" s="107"/>
      <c r="E395" s="107"/>
      <c r="F395" s="107"/>
      <c r="G395" s="107"/>
      <c r="H395" s="107"/>
      <c r="I395" s="107"/>
      <c r="J395" s="107"/>
      <c r="K395" s="107"/>
      <c r="L395" s="107"/>
      <c r="M395" s="107"/>
      <c r="N395" s="107"/>
      <c r="O395" s="107"/>
      <c r="P395" s="88">
        <f>(C395+E395+G395+M395)*0.1+(I395+K395)*0.05-O395</f>
        <v>0</v>
      </c>
      <c r="Q395" s="88">
        <f>SUM(INT(C395*100000),INT(E395*100000),INT(G395*100000),INT(I395*50000),INT(K395*50000),INT(M395*100000),-(O395*1000000))</f>
        <v>0</v>
      </c>
      <c r="R395" s="88">
        <f>IF(Q395&gt;0,(RANK(Q395,(Q$331,Q$339,Q$347,Q$355,Q$363,Q$371,Q$379,Q$387,Q$395,Q$403))),"")</f>
      </c>
      <c r="S395" s="88">
        <f>C395+E395</f>
        <v>0</v>
      </c>
      <c r="T395" s="88">
        <f>IF(S395&gt;0,(RANK(S395,(S$331,S$339,S$347,S$355,S$363,S$371,S$379,S$387,S$395,S$403))),"")</f>
      </c>
      <c r="U395" s="88">
        <f>I395+K395</f>
        <v>0</v>
      </c>
      <c r="V395" s="88">
        <f>IF(U395&gt;0,(RANK(U395,(U$331,U$339,U$347,U$355,U$363,U$371,U$379,U$387,U$395,U$403))),"")</f>
      </c>
      <c r="W395" s="106">
        <f>IF((AND(Q395&gt;0,S395&gt;0,U395&gt;0)),1000000-(R395*10000+T395*100+V395),0)</f>
        <v>0</v>
      </c>
      <c r="X395" s="89">
        <f>IF(P395&gt;=80,"I",IF(P395&gt;=60,"II",IF(P395&gt;=40,"III",IF(P395=0,"","IV"))))</f>
      </c>
      <c r="Y395" s="88">
        <f>IF(W395&gt;0,(RANK(W395,(W$331,W$339,W$347,W$355,W$363,W$371,W$379,W$387,W$395,W$403))),"")</f>
      </c>
      <c r="Z395" s="97">
        <f>IF(B395&gt;0,B395,"")</f>
      </c>
      <c r="AA395" s="103"/>
      <c r="AB395" s="88">
        <f>IF(AA395&gt;0,(RANK(AA395,(AA$331,AA$339,AA$347,AA$355,AA$363,AA$371,AA$379,AA$387,AA$395,AA$403))),"")</f>
      </c>
      <c r="AC395" s="103"/>
      <c r="AD395" s="88">
        <f>IF(AC395&gt;0,(RANK(AC395,(AC$331,AC$339,AC$347,AC$355,AC$363,AC$371,AC$379,AC$387,AC$395,AC$403))),"")</f>
      </c>
    </row>
    <row r="396" spans="1:30" ht="12" customHeight="1" hidden="1">
      <c r="A396" s="96"/>
      <c r="B396" s="87"/>
      <c r="C396" s="27">
        <f>IF(C395&gt;0,C395*0.1,"")</f>
      </c>
      <c r="D396" s="26">
        <f>IF(C395&gt;0,(RANK(C395,(C$331,C$339,C$347,C$355,C$363,C$371,C$379,C$387,C$395,C$403))),"")</f>
      </c>
      <c r="E396" s="27">
        <f>IF(E395&gt;0,E395*0.1,"")</f>
      </c>
      <c r="F396" s="26">
        <f>IF(E395&gt;0,(RANK(E395,(E$331,E$339,E$347,E$355,E$363,E$371,E$379,E$387,E$395,E$403))),"")</f>
      </c>
      <c r="G396" s="27">
        <f>IF(G395&gt;0,G395*0.1,"")</f>
      </c>
      <c r="H396" s="26">
        <f>IF(G395&gt;0,(RANK(G395,(G$331,G$339,G$347,G$355,G$363,G$371,G$379,G$387,G$395,G$403))),"")</f>
      </c>
      <c r="I396" s="27">
        <f>IF(I395&gt;0,I395*0.05,"")</f>
      </c>
      <c r="J396" s="26">
        <f>IF(I395&gt;0,(RANK(I395,(I$331,I$339,I$347,I$355,I$363,I$371,I$379,I$387,I$395,I$403))),"")</f>
      </c>
      <c r="K396" s="27">
        <f>IF(K395&gt;0,K395*0.05,"")</f>
      </c>
      <c r="L396" s="26">
        <f>IF(K395&gt;0,(RANK(K395,(K$331,K$339,K$347,K$355,K$363,K$371,K$379,K$387,K$395,K$403))),"")</f>
      </c>
      <c r="M396" s="27">
        <f>IF(M395&gt;0,M395*0.1,"")</f>
      </c>
      <c r="N396" s="26">
        <f>IF(M395&gt;0,(RANK(M395,(M$331,M$339,M$347,M$355,M$363,M$371,M$379,M$387,M$395,M$403))),"")</f>
      </c>
      <c r="O396" s="107"/>
      <c r="P396" s="88"/>
      <c r="Q396" s="88"/>
      <c r="R396" s="88"/>
      <c r="S396" s="88"/>
      <c r="T396" s="88"/>
      <c r="U396" s="88"/>
      <c r="V396" s="88"/>
      <c r="W396" s="106"/>
      <c r="X396" s="89"/>
      <c r="Y396" s="88"/>
      <c r="Z396" s="97"/>
      <c r="AA396" s="103"/>
      <c r="AB396" s="88"/>
      <c r="AC396" s="103"/>
      <c r="AD396" s="88"/>
    </row>
    <row r="397" spans="1:30" s="3" customFormat="1" ht="12" customHeight="1" hidden="1">
      <c r="A397" s="92" t="str">
        <f>IF(AND(Input!C$87&gt;0,Input!C97&gt;0,Input!D97="Festival"),UPPER(Input!C$87),"Hide")</f>
        <v>Hide</v>
      </c>
      <c r="B397" s="86">
        <f>IF(Input!C$97&gt;0,(UPPER(Input!C$97)&amp;" (Scores)"),"")</f>
      </c>
      <c r="C397" s="104"/>
      <c r="D397" s="104"/>
      <c r="E397" s="104"/>
      <c r="F397" s="104"/>
      <c r="G397" s="104"/>
      <c r="H397" s="104"/>
      <c r="I397" s="104"/>
      <c r="J397" s="104"/>
      <c r="K397" s="104"/>
      <c r="L397" s="104"/>
      <c r="M397" s="104"/>
      <c r="N397" s="104"/>
      <c r="O397" s="48"/>
      <c r="P397" s="49">
        <f>(C397+E397+G397+M397)*0.1+(I397+K397)*0.05-O397</f>
        <v>0</v>
      </c>
      <c r="Q397" s="90"/>
      <c r="R397" s="90"/>
      <c r="S397" s="90"/>
      <c r="T397" s="90"/>
      <c r="U397" s="90"/>
      <c r="V397" s="90"/>
      <c r="W397" s="90"/>
      <c r="X397" s="102"/>
      <c r="Y397" s="101"/>
      <c r="Z397" s="105">
        <f>IF(B397&gt;0,B397,"")</f>
      </c>
      <c r="AA397" s="100"/>
      <c r="AB397" s="101"/>
      <c r="AC397" s="100"/>
      <c r="AD397" s="101"/>
    </row>
    <row r="398" spans="1:30" s="3" customFormat="1" ht="12" customHeight="1" hidden="1">
      <c r="A398" s="93"/>
      <c r="B398" s="86"/>
      <c r="C398" s="90" t="s">
        <v>57</v>
      </c>
      <c r="D398" s="90"/>
      <c r="E398" s="90"/>
      <c r="F398" s="90"/>
      <c r="G398" s="90"/>
      <c r="H398" s="90"/>
      <c r="I398" s="90"/>
      <c r="J398" s="90"/>
      <c r="K398" s="90"/>
      <c r="L398" s="90"/>
      <c r="M398" s="90"/>
      <c r="N398" s="90"/>
      <c r="O398" s="90"/>
      <c r="P398" s="90"/>
      <c r="Q398" s="90"/>
      <c r="R398" s="90"/>
      <c r="S398" s="90"/>
      <c r="T398" s="90"/>
      <c r="U398" s="90"/>
      <c r="V398" s="90"/>
      <c r="W398" s="90"/>
      <c r="X398" s="102"/>
      <c r="Y398" s="101"/>
      <c r="Z398" s="105"/>
      <c r="AA398" s="100"/>
      <c r="AB398" s="101"/>
      <c r="AC398" s="100"/>
      <c r="AD398" s="101"/>
    </row>
    <row r="399" spans="1:30" s="3" customFormat="1" ht="12" customHeight="1" hidden="1">
      <c r="A399" s="94" t="str">
        <f>IF(AND(Input!C$87&gt;0,Input!C97&gt;0,Input!D97="Festival"),UPPER(Input!C$87),"Hide")</f>
        <v>Hide</v>
      </c>
      <c r="B399" s="87">
        <f>IF(Input!C$97&gt;0,UPPER(Input!C$97),"")</f>
      </c>
      <c r="C399" s="99">
        <f>IF(C397&gt;=160,"I",IF(C397&gt;=120,"II",IF(C397&gt;=80,"III",IF(C397=0,"","IV"))))</f>
      </c>
      <c r="D399" s="99"/>
      <c r="E399" s="99">
        <f>IF(E397&gt;=160,"I",IF(E397&gt;=120,"II",IF(E397&gt;=80,"III",IF(E397=0,"","IV"))))</f>
      </c>
      <c r="F399" s="99"/>
      <c r="G399" s="99">
        <f>IF(G397&gt;=160,"I",IF(G397&gt;=120,"II",IF(G397&gt;=80,"III",IF(G397=0,"","IV"))))</f>
      </c>
      <c r="H399" s="99"/>
      <c r="I399" s="99">
        <f>IF(I397&gt;=160,"I",IF(I397&gt;=120,"II",IF(I397&gt;=80,"III",IF(I397=0,"","IV"))))</f>
      </c>
      <c r="J399" s="99"/>
      <c r="K399" s="99">
        <f>IF(K397&gt;=160,"I",IF(K397&gt;=120,"II",IF(K397&gt;=80,"III",IF(K397=0,"","IV"))))</f>
      </c>
      <c r="L399" s="99"/>
      <c r="M399" s="99">
        <f>IF(M397&gt;=160,"I",IF(M397&gt;=120,"II",IF(M397&gt;=80,"III",IF(M397=0,"","IV"))))</f>
      </c>
      <c r="N399" s="99"/>
      <c r="O399" s="97">
        <f>IF(O397&gt;0,"Penalty Applied","")</f>
      </c>
      <c r="P399" s="88" t="s">
        <v>55</v>
      </c>
      <c r="Q399" s="88"/>
      <c r="R399" s="88"/>
      <c r="S399" s="88"/>
      <c r="T399" s="88"/>
      <c r="U399" s="88"/>
      <c r="V399" s="88"/>
      <c r="W399" s="88"/>
      <c r="X399" s="89">
        <f>IF(P397&gt;=80,"I",IF(P397&gt;=60,"II",IF(P397&gt;=40,"III",IF(P397=0,"","IV"))))</f>
      </c>
      <c r="Y399" s="88" t="s">
        <v>55</v>
      </c>
      <c r="Z399" s="97">
        <f>IF(B399&gt;0,B399,"")</f>
      </c>
      <c r="AA399" s="91" t="s">
        <v>55</v>
      </c>
      <c r="AB399" s="88" t="s">
        <v>55</v>
      </c>
      <c r="AC399" s="91" t="s">
        <v>55</v>
      </c>
      <c r="AD399" s="88" t="s">
        <v>55</v>
      </c>
    </row>
    <row r="400" spans="1:30" s="3" customFormat="1" ht="12" customHeight="1" hidden="1">
      <c r="A400" s="95"/>
      <c r="B400" s="87"/>
      <c r="C400" s="99"/>
      <c r="D400" s="99"/>
      <c r="E400" s="99"/>
      <c r="F400" s="99"/>
      <c r="G400" s="99"/>
      <c r="H400" s="99"/>
      <c r="I400" s="99"/>
      <c r="J400" s="99"/>
      <c r="K400" s="99"/>
      <c r="L400" s="99"/>
      <c r="M400" s="99"/>
      <c r="N400" s="99"/>
      <c r="O400" s="97"/>
      <c r="P400" s="88"/>
      <c r="Q400" s="88"/>
      <c r="R400" s="88"/>
      <c r="S400" s="88"/>
      <c r="T400" s="88"/>
      <c r="U400" s="88"/>
      <c r="V400" s="88"/>
      <c r="W400" s="88"/>
      <c r="X400" s="89"/>
      <c r="Y400" s="88"/>
      <c r="Z400" s="97"/>
      <c r="AA400" s="91"/>
      <c r="AB400" s="88"/>
      <c r="AC400" s="91"/>
      <c r="AD400" s="88"/>
    </row>
    <row r="401" spans="1:30" s="3" customFormat="1" ht="12" customHeight="1" hidden="1">
      <c r="A401" s="96" t="str">
        <f>IF(AND(Input!C$87&gt;0,Input!C97&gt;0,Input!D97="Comments Only"),UPPER(Input!C$87),"Hide")</f>
        <v>Hide</v>
      </c>
      <c r="B401" s="87">
        <f>IF(Input!C$97&gt;0,UPPER(Input!C$97),"")</f>
      </c>
      <c r="C401" s="98" t="s">
        <v>54</v>
      </c>
      <c r="D401" s="98"/>
      <c r="E401" s="98" t="s">
        <v>54</v>
      </c>
      <c r="F401" s="98"/>
      <c r="G401" s="98" t="s">
        <v>54</v>
      </c>
      <c r="H401" s="98"/>
      <c r="I401" s="98" t="s">
        <v>54</v>
      </c>
      <c r="J401" s="98"/>
      <c r="K401" s="98" t="s">
        <v>54</v>
      </c>
      <c r="L401" s="98"/>
      <c r="M401" s="98" t="s">
        <v>54</v>
      </c>
      <c r="N401" s="98"/>
      <c r="O401" s="88" t="s">
        <v>55</v>
      </c>
      <c r="P401" s="88" t="s">
        <v>55</v>
      </c>
      <c r="Q401" s="88"/>
      <c r="R401" s="88"/>
      <c r="S401" s="88"/>
      <c r="T401" s="88"/>
      <c r="U401" s="88"/>
      <c r="V401" s="88"/>
      <c r="W401" s="88"/>
      <c r="X401" s="89" t="s">
        <v>55</v>
      </c>
      <c r="Y401" s="88" t="s">
        <v>55</v>
      </c>
      <c r="Z401" s="97">
        <f>IF(B401&gt;0,B401,"")</f>
      </c>
      <c r="AA401" s="91" t="s">
        <v>56</v>
      </c>
      <c r="AB401" s="88" t="s">
        <v>55</v>
      </c>
      <c r="AC401" s="91" t="s">
        <v>56</v>
      </c>
      <c r="AD401" s="88" t="s">
        <v>55</v>
      </c>
    </row>
    <row r="402" spans="1:30" s="3" customFormat="1" ht="12" customHeight="1" hidden="1">
      <c r="A402" s="96"/>
      <c r="B402" s="87"/>
      <c r="C402" s="98"/>
      <c r="D402" s="98"/>
      <c r="E402" s="98"/>
      <c r="F402" s="98"/>
      <c r="G402" s="98"/>
      <c r="H402" s="98"/>
      <c r="I402" s="98"/>
      <c r="J402" s="98"/>
      <c r="K402" s="98"/>
      <c r="L402" s="98"/>
      <c r="M402" s="98"/>
      <c r="N402" s="98"/>
      <c r="O402" s="88"/>
      <c r="P402" s="88"/>
      <c r="Q402" s="88"/>
      <c r="R402" s="88"/>
      <c r="S402" s="88"/>
      <c r="T402" s="88"/>
      <c r="U402" s="88"/>
      <c r="V402" s="88"/>
      <c r="W402" s="88"/>
      <c r="X402" s="89"/>
      <c r="Y402" s="88"/>
      <c r="Z402" s="97"/>
      <c r="AA402" s="91"/>
      <c r="AB402" s="88"/>
      <c r="AC402" s="91"/>
      <c r="AD402" s="88"/>
    </row>
    <row r="403" spans="1:30" ht="12" customHeight="1" hidden="1">
      <c r="A403" s="96" t="str">
        <f>IF(AND(Input!C$87&gt;0,Input!C98&gt;0,Input!D98="Competitive"),UPPER(Input!C$87),"Hide")</f>
        <v>Hide</v>
      </c>
      <c r="B403" s="87">
        <f>IF(Input!C$98&gt;0,UPPER(Input!C$98),"")</f>
      </c>
      <c r="C403" s="107"/>
      <c r="D403" s="107"/>
      <c r="E403" s="107"/>
      <c r="F403" s="107"/>
      <c r="G403" s="107"/>
      <c r="H403" s="107"/>
      <c r="I403" s="107"/>
      <c r="J403" s="107"/>
      <c r="K403" s="107"/>
      <c r="L403" s="107"/>
      <c r="M403" s="107"/>
      <c r="N403" s="107"/>
      <c r="O403" s="107"/>
      <c r="P403" s="88">
        <f>(C403+E403+G403+M403)*0.1+(I403+K403)*0.05-O403</f>
        <v>0</v>
      </c>
      <c r="Q403" s="88">
        <f>SUM(INT(C403*100000),INT(E403*100000),INT(G403*100000),INT(I403*50000),INT(K403*50000),INT(M403*100000),-(O403*1000000))</f>
        <v>0</v>
      </c>
      <c r="R403" s="88">
        <f>IF(Q403&gt;0,(RANK(Q403,(Q$331,Q$339,Q$347,Q$355,Q$363,Q$371,Q$379,Q$387,Q$395,Q$403))),"")</f>
      </c>
      <c r="S403" s="88">
        <f>C403+E403</f>
        <v>0</v>
      </c>
      <c r="T403" s="88">
        <f>IF(S403&gt;0,(RANK(S403,(S$331,S$339,S$347,S$355,S$363,S$371,S$379,S$387,S$395,S$403))),"")</f>
      </c>
      <c r="U403" s="88">
        <f>I403+K403</f>
        <v>0</v>
      </c>
      <c r="V403" s="88">
        <f>IF(U403&gt;0,(RANK(U403,(U$331,U$339,U$347,U$355,U$363,U$371,U$379,U$387,U$395,U$403))),"")</f>
      </c>
      <c r="W403" s="106">
        <f>IF((AND(Q403&gt;0,S403&gt;0,U403&gt;0)),1000000-(R403*10000+T403*100+V403),0)</f>
        <v>0</v>
      </c>
      <c r="X403" s="89">
        <f>IF(P403&gt;=80,"I",IF(P403&gt;=60,"II",IF(P403&gt;=40,"III",IF(P403=0,"","IV"))))</f>
      </c>
      <c r="Y403" s="88">
        <f>IF(W403&gt;0,(RANK(W403,(W$331,W$339,W$347,W$355,W$363,W$371,W$379,W$387,W$395,W$403))),"")</f>
      </c>
      <c r="Z403" s="97">
        <f>IF(B403&gt;0,B403,"")</f>
      </c>
      <c r="AA403" s="103"/>
      <c r="AB403" s="88">
        <f>IF(AA403&gt;0,(RANK(AA403,(AA$331,AA$339,AA$347,AA$355,AA$363,AA$371,AA$379,AA$387,AA$395,AA$403))),"")</f>
      </c>
      <c r="AC403" s="103"/>
      <c r="AD403" s="88">
        <f>IF(AC403&gt;0,(RANK(AC403,(AC$331,AC$339,AC$347,AC$355,AC$363,AC$371,AC$379,AC$387,AC$395,AC$403))),"")</f>
      </c>
    </row>
    <row r="404" spans="1:30" ht="12" customHeight="1" hidden="1">
      <c r="A404" s="96"/>
      <c r="B404" s="87"/>
      <c r="C404" s="27">
        <f>IF(C403&gt;0,C403*0.1,"")</f>
      </c>
      <c r="D404" s="26">
        <f>IF(C403&gt;0,(RANK(C403,(C$331,C$339,C$347,C$355,C$363,C$371,C$379,C$387,C$395,C$403))),"")</f>
      </c>
      <c r="E404" s="27">
        <f>IF(E403&gt;0,E403*0.1,"")</f>
      </c>
      <c r="F404" s="26">
        <f>IF(E403&gt;0,(RANK(E403,(E$331,E$339,E$347,E$355,E$363,E$371,E$379,E$387,E$395,E$403))),"")</f>
      </c>
      <c r="G404" s="27">
        <f>IF(G403&gt;0,G403*0.1,"")</f>
      </c>
      <c r="H404" s="26">
        <f>IF(G403&gt;0,(RANK(G403,(G$331,G$339,G$347,G$355,G$363,G$371,G$379,G$387,G$395,G$403))),"")</f>
      </c>
      <c r="I404" s="27">
        <f>IF(I403&gt;0,I403*0.05,"")</f>
      </c>
      <c r="J404" s="26">
        <f>IF(I403&gt;0,(RANK(I403,(I$331,I$339,I$347,I$355,I$363,I$371,I$379,I$387,I$395,I$403))),"")</f>
      </c>
      <c r="K404" s="27">
        <f>IF(K403&gt;0,K403*0.05,"")</f>
      </c>
      <c r="L404" s="26">
        <f>IF(K403&gt;0,(RANK(K403,(K$331,K$339,K$347,K$355,K$363,K$371,K$379,K$387,K$395,K$403))),"")</f>
      </c>
      <c r="M404" s="27">
        <f>IF(M403&gt;0,M403*0.1,"")</f>
      </c>
      <c r="N404" s="26">
        <f>IF(M403&gt;0,(RANK(M403,(M$331,M$339,M$347,M$355,M$363,M$371,M$379,M$387,M$395,M$403))),"")</f>
      </c>
      <c r="O404" s="107"/>
      <c r="P404" s="88"/>
      <c r="Q404" s="88"/>
      <c r="R404" s="88"/>
      <c r="S404" s="88"/>
      <c r="T404" s="88"/>
      <c r="U404" s="88"/>
      <c r="V404" s="88"/>
      <c r="W404" s="106"/>
      <c r="X404" s="89"/>
      <c r="Y404" s="88"/>
      <c r="Z404" s="97"/>
      <c r="AA404" s="103"/>
      <c r="AB404" s="88"/>
      <c r="AC404" s="103"/>
      <c r="AD404" s="88"/>
    </row>
    <row r="405" spans="1:30" s="3" customFormat="1" ht="12" customHeight="1" hidden="1">
      <c r="A405" s="92" t="str">
        <f>IF(AND(Input!C$87&gt;0,Input!C98&gt;0,Input!D98="Festival"),UPPER(Input!C$87),"Hide")</f>
        <v>Hide</v>
      </c>
      <c r="B405" s="86">
        <f>IF(Input!C$98&gt;0,(UPPER(Input!C$98)&amp;" (Scores)"),"")</f>
      </c>
      <c r="C405" s="104"/>
      <c r="D405" s="104"/>
      <c r="E405" s="104"/>
      <c r="F405" s="104"/>
      <c r="G405" s="104"/>
      <c r="H405" s="104"/>
      <c r="I405" s="104"/>
      <c r="J405" s="104"/>
      <c r="K405" s="104"/>
      <c r="L405" s="104"/>
      <c r="M405" s="104"/>
      <c r="N405" s="104"/>
      <c r="O405" s="48"/>
      <c r="P405" s="49">
        <f>(C405+E405+G405+M405)*0.1+(I405+K405)*0.05-O405</f>
        <v>0</v>
      </c>
      <c r="Q405" s="90"/>
      <c r="R405" s="90"/>
      <c r="S405" s="90"/>
      <c r="T405" s="90"/>
      <c r="U405" s="90"/>
      <c r="V405" s="90"/>
      <c r="W405" s="90"/>
      <c r="X405" s="102"/>
      <c r="Y405" s="101"/>
      <c r="Z405" s="105">
        <f>IF(B405&gt;0,B405,"")</f>
      </c>
      <c r="AA405" s="100"/>
      <c r="AB405" s="101"/>
      <c r="AC405" s="100"/>
      <c r="AD405" s="101"/>
    </row>
    <row r="406" spans="1:30" s="3" customFormat="1" ht="12" customHeight="1" hidden="1">
      <c r="A406" s="93"/>
      <c r="B406" s="86"/>
      <c r="C406" s="90" t="s">
        <v>57</v>
      </c>
      <c r="D406" s="90"/>
      <c r="E406" s="90"/>
      <c r="F406" s="90"/>
      <c r="G406" s="90"/>
      <c r="H406" s="90"/>
      <c r="I406" s="90"/>
      <c r="J406" s="90"/>
      <c r="K406" s="90"/>
      <c r="L406" s="90"/>
      <c r="M406" s="90"/>
      <c r="N406" s="90"/>
      <c r="O406" s="90"/>
      <c r="P406" s="90"/>
      <c r="Q406" s="90"/>
      <c r="R406" s="90"/>
      <c r="S406" s="90"/>
      <c r="T406" s="90"/>
      <c r="U406" s="90"/>
      <c r="V406" s="90"/>
      <c r="W406" s="90"/>
      <c r="X406" s="102"/>
      <c r="Y406" s="101"/>
      <c r="Z406" s="105"/>
      <c r="AA406" s="100"/>
      <c r="AB406" s="101"/>
      <c r="AC406" s="100"/>
      <c r="AD406" s="101"/>
    </row>
    <row r="407" spans="1:30" s="3" customFormat="1" ht="12" customHeight="1" hidden="1">
      <c r="A407" s="94" t="str">
        <f>IF(AND(Input!C$87&gt;0,Input!C98&gt;0,Input!D98="Festival"),UPPER(Input!C$87),"Hide")</f>
        <v>Hide</v>
      </c>
      <c r="B407" s="87">
        <f>IF(Input!C$98&gt;0,UPPER(Input!C$98),"")</f>
      </c>
      <c r="C407" s="99">
        <f>IF(C405&gt;=160,"I",IF(C405&gt;=120,"II",IF(C405&gt;=80,"III",IF(C405=0,"","IV"))))</f>
      </c>
      <c r="D407" s="99"/>
      <c r="E407" s="99">
        <f>IF(E405&gt;=160,"I",IF(E405&gt;=120,"II",IF(E405&gt;=80,"III",IF(E405=0,"","IV"))))</f>
      </c>
      <c r="F407" s="99"/>
      <c r="G407" s="99">
        <f>IF(G405&gt;=160,"I",IF(G405&gt;=120,"II",IF(G405&gt;=80,"III",IF(G405=0,"","IV"))))</f>
      </c>
      <c r="H407" s="99"/>
      <c r="I407" s="99">
        <f>IF(I405&gt;=160,"I",IF(I405&gt;=120,"II",IF(I405&gt;=80,"III",IF(I405=0,"","IV"))))</f>
      </c>
      <c r="J407" s="99"/>
      <c r="K407" s="99">
        <f>IF(K405&gt;=160,"I",IF(K405&gt;=120,"II",IF(K405&gt;=80,"III",IF(K405=0,"","IV"))))</f>
      </c>
      <c r="L407" s="99"/>
      <c r="M407" s="99">
        <f>IF(M405&gt;=160,"I",IF(M405&gt;=120,"II",IF(M405&gt;=80,"III",IF(M405=0,"","IV"))))</f>
      </c>
      <c r="N407" s="99"/>
      <c r="O407" s="97">
        <f>IF(O405&gt;0,"Penalty Applied","")</f>
      </c>
      <c r="P407" s="88" t="s">
        <v>55</v>
      </c>
      <c r="Q407" s="88"/>
      <c r="R407" s="88"/>
      <c r="S407" s="88"/>
      <c r="T407" s="88"/>
      <c r="U407" s="88"/>
      <c r="V407" s="88"/>
      <c r="W407" s="88"/>
      <c r="X407" s="89">
        <f>IF(P405&gt;=80,"I",IF(P405&gt;=60,"II",IF(P405&gt;=40,"III",IF(P405=0,"","IV"))))</f>
      </c>
      <c r="Y407" s="88" t="s">
        <v>55</v>
      </c>
      <c r="Z407" s="97">
        <f>IF(B407&gt;0,B407,"")</f>
      </c>
      <c r="AA407" s="91" t="s">
        <v>55</v>
      </c>
      <c r="AB407" s="88" t="s">
        <v>55</v>
      </c>
      <c r="AC407" s="91" t="s">
        <v>55</v>
      </c>
      <c r="AD407" s="88" t="s">
        <v>55</v>
      </c>
    </row>
    <row r="408" spans="1:30" s="3" customFormat="1" ht="12" customHeight="1" hidden="1">
      <c r="A408" s="95"/>
      <c r="B408" s="87"/>
      <c r="C408" s="99"/>
      <c r="D408" s="99"/>
      <c r="E408" s="99"/>
      <c r="F408" s="99"/>
      <c r="G408" s="99"/>
      <c r="H408" s="99"/>
      <c r="I408" s="99"/>
      <c r="J408" s="99"/>
      <c r="K408" s="99"/>
      <c r="L408" s="99"/>
      <c r="M408" s="99"/>
      <c r="N408" s="99"/>
      <c r="O408" s="97"/>
      <c r="P408" s="88"/>
      <c r="Q408" s="88"/>
      <c r="R408" s="88"/>
      <c r="S408" s="88"/>
      <c r="T408" s="88"/>
      <c r="U408" s="88"/>
      <c r="V408" s="88"/>
      <c r="W408" s="88"/>
      <c r="X408" s="89"/>
      <c r="Y408" s="88"/>
      <c r="Z408" s="97"/>
      <c r="AA408" s="91"/>
      <c r="AB408" s="88"/>
      <c r="AC408" s="91"/>
      <c r="AD408" s="88"/>
    </row>
    <row r="409" spans="1:30" s="3" customFormat="1" ht="12" customHeight="1" hidden="1">
      <c r="A409" s="96" t="str">
        <f>IF(AND(Input!C$87&gt;0,Input!C98&gt;0,Input!D98="Comments Only"),UPPER(Input!C$87),"Hide")</f>
        <v>Hide</v>
      </c>
      <c r="B409" s="87">
        <f>IF(Input!C$98&gt;0,UPPER(Input!C$98),"")</f>
      </c>
      <c r="C409" s="98" t="s">
        <v>54</v>
      </c>
      <c r="D409" s="98"/>
      <c r="E409" s="98" t="s">
        <v>54</v>
      </c>
      <c r="F409" s="98"/>
      <c r="G409" s="98" t="s">
        <v>54</v>
      </c>
      <c r="H409" s="98"/>
      <c r="I409" s="98" t="s">
        <v>54</v>
      </c>
      <c r="J409" s="98"/>
      <c r="K409" s="98" t="s">
        <v>54</v>
      </c>
      <c r="L409" s="98"/>
      <c r="M409" s="98" t="s">
        <v>54</v>
      </c>
      <c r="N409" s="98"/>
      <c r="O409" s="88" t="s">
        <v>55</v>
      </c>
      <c r="P409" s="88" t="s">
        <v>55</v>
      </c>
      <c r="Q409" s="88"/>
      <c r="R409" s="88"/>
      <c r="S409" s="88"/>
      <c r="T409" s="88"/>
      <c r="U409" s="88"/>
      <c r="V409" s="88"/>
      <c r="W409" s="88"/>
      <c r="X409" s="89" t="s">
        <v>55</v>
      </c>
      <c r="Y409" s="88" t="s">
        <v>55</v>
      </c>
      <c r="Z409" s="97">
        <f>IF(B409&gt;0,B409,"")</f>
      </c>
      <c r="AA409" s="91" t="s">
        <v>56</v>
      </c>
      <c r="AB409" s="88" t="s">
        <v>55</v>
      </c>
      <c r="AC409" s="91" t="s">
        <v>56</v>
      </c>
      <c r="AD409" s="88" t="s">
        <v>55</v>
      </c>
    </row>
    <row r="410" spans="1:30" s="3" customFormat="1" ht="12" customHeight="1" hidden="1">
      <c r="A410" s="96"/>
      <c r="B410" s="87"/>
      <c r="C410" s="98"/>
      <c r="D410" s="98"/>
      <c r="E410" s="98"/>
      <c r="F410" s="98"/>
      <c r="G410" s="98"/>
      <c r="H410" s="98"/>
      <c r="I410" s="98"/>
      <c r="J410" s="98"/>
      <c r="K410" s="98"/>
      <c r="L410" s="98"/>
      <c r="M410" s="98"/>
      <c r="N410" s="98"/>
      <c r="O410" s="88"/>
      <c r="P410" s="88"/>
      <c r="Q410" s="88"/>
      <c r="R410" s="88"/>
      <c r="S410" s="88"/>
      <c r="T410" s="88"/>
      <c r="U410" s="88"/>
      <c r="V410" s="88"/>
      <c r="W410" s="88"/>
      <c r="X410" s="89"/>
      <c r="Y410" s="88"/>
      <c r="Z410" s="97"/>
      <c r="AA410" s="91"/>
      <c r="AB410" s="88"/>
      <c r="AC410" s="91"/>
      <c r="AD410" s="88"/>
    </row>
    <row r="411" spans="1:30" ht="4.5" customHeight="1">
      <c r="A411" s="39">
        <f>IF(B331="","Hide","")</f>
      </c>
      <c r="B411" s="40"/>
      <c r="C411" s="41"/>
      <c r="D411" s="42"/>
      <c r="E411" s="41"/>
      <c r="F411" s="42"/>
      <c r="G411" s="41"/>
      <c r="H411" s="42"/>
      <c r="I411" s="41"/>
      <c r="J411" s="42"/>
      <c r="K411" s="41"/>
      <c r="L411" s="42"/>
      <c r="M411" s="41"/>
      <c r="N411" s="42"/>
      <c r="O411" s="43"/>
      <c r="P411" s="43"/>
      <c r="Q411" s="43"/>
      <c r="R411" s="43"/>
      <c r="S411" s="43"/>
      <c r="T411" s="43"/>
      <c r="U411" s="43"/>
      <c r="V411" s="43"/>
      <c r="W411" s="44"/>
      <c r="X411" s="42"/>
      <c r="Y411" s="42"/>
      <c r="Z411" s="45"/>
      <c r="AA411" s="46"/>
      <c r="AB411" s="47"/>
      <c r="AC411" s="46"/>
      <c r="AD411" s="47"/>
    </row>
    <row r="412" spans="1:30" s="3" customFormat="1" ht="12" customHeight="1" hidden="1">
      <c r="A412" s="96" t="str">
        <f>IF(AND(Input!C$101&gt;0,Input!C103&gt;0,Input!D103="Competitive"),UPPER(Input!C$101),"Hide")</f>
        <v>Hide</v>
      </c>
      <c r="B412" s="87">
        <f>IF(Input!C$103&gt;0,UPPER(Input!C$103),"")</f>
      </c>
      <c r="C412" s="107"/>
      <c r="D412" s="107"/>
      <c r="E412" s="107"/>
      <c r="F412" s="107"/>
      <c r="G412" s="107"/>
      <c r="H412" s="107"/>
      <c r="I412" s="107"/>
      <c r="J412" s="107"/>
      <c r="K412" s="107"/>
      <c r="L412" s="107"/>
      <c r="M412" s="107"/>
      <c r="N412" s="107"/>
      <c r="O412" s="107"/>
      <c r="P412" s="88">
        <f>(C412+E412+G412+M412)*0.1+(I412+K412)*0.05-O412</f>
        <v>0</v>
      </c>
      <c r="Q412" s="88">
        <f>SUM(INT(C412*100000),INT(E412*100000),INT(G412*100000),INT(I412*50000),INT(K412*50000),INT(M412*100000),-(O412*1000000))</f>
        <v>0</v>
      </c>
      <c r="R412" s="88">
        <f>IF(Q412&gt;0,(RANK(Q412,(Q$412,Q$420,Q$428,Q$436,Q$444,Q$452,Q$460,Q$468,Q$476,Q$484))),"")</f>
      </c>
      <c r="S412" s="88">
        <f>C412+E412</f>
        <v>0</v>
      </c>
      <c r="T412" s="88">
        <f>IF(S412&gt;0,(RANK(S412,(S$412,S$420,S$428,S$436,S$444,S$452,S$460,S$468,S$476,S$484))),"")</f>
      </c>
      <c r="U412" s="88">
        <f>I412+K412</f>
        <v>0</v>
      </c>
      <c r="V412" s="88">
        <f>IF(U412&gt;0,(RANK(U412,(U$412,U$420,U$428,U$436,U$444,U$452,U$460,U$468,U$476,U$484))),"")</f>
      </c>
      <c r="W412" s="106">
        <f>IF((AND(Q412&gt;0,S412&gt;0,U412&gt;0)),1000000-(R412*10000+T412*100+V412),0)</f>
        <v>0</v>
      </c>
      <c r="X412" s="89">
        <f>IF(P412&gt;=80,"I",IF(P412&gt;=60,"II",IF(P412&gt;=40,"III",IF(P412=0,"","IV"))))</f>
      </c>
      <c r="Y412" s="88">
        <f>IF(W412&gt;0,(RANK(W412,(W$412,W$420,W$428,W$436,W$444,W$452,W$460,W$468,W$476,W$484))),"")</f>
      </c>
      <c r="Z412" s="97">
        <f>IF(B412&gt;0,B412,"")</f>
      </c>
      <c r="AA412" s="103"/>
      <c r="AB412" s="88">
        <f>IF(AA412&gt;0,(RANK(AA412,(AA$412,AA$420,AA$428,AA$436,AA$444,AA$452,AA$460,AA$468,AA$476,AA$484))),"")</f>
      </c>
      <c r="AC412" s="103"/>
      <c r="AD412" s="88">
        <f>IF(AC412&gt;0,(RANK(AC412,(AC$412,AC$420,AC$428,AC$436,AC$444,AC$452,AC$460,AC$468,AC$476,AC$484))),"")</f>
      </c>
    </row>
    <row r="413" spans="1:30" s="3" customFormat="1" ht="12" customHeight="1" hidden="1">
      <c r="A413" s="96"/>
      <c r="B413" s="87"/>
      <c r="C413" s="27">
        <f>IF(C412&gt;0,C412*0.1,"")</f>
      </c>
      <c r="D413" s="26">
        <f>IF(C412&gt;0,(RANK(C412,(C$412,C$420,C$428,C$436,C$444,C$452,C$460,C$468,C$476,C$484))),"")</f>
      </c>
      <c r="E413" s="27">
        <f>IF(E412&gt;0,E412*0.1,"")</f>
      </c>
      <c r="F413" s="26">
        <f>IF(E412&gt;0,(RANK(E412,(E$412,E$420,E$428,E$436,E$444,E$452,E$460,E$468,E$476,E$484))),"")</f>
      </c>
      <c r="G413" s="27">
        <f>IF(G412&gt;0,G412*0.1,"")</f>
      </c>
      <c r="H413" s="26">
        <f>IF(G412&gt;0,(RANK(G412,(G$412,G$420,G$428,G$436,G$444,G$452,G$460,G$468,G$476,G$484))),"")</f>
      </c>
      <c r="I413" s="27">
        <f>IF(I412&gt;0,I412*0.05,"")</f>
      </c>
      <c r="J413" s="26">
        <f>IF(I412&gt;0,(RANK(I412,(I$412,I$420,I$428,I$436,I$444,I$452,I$460,I$468,I$476,I$484))),"")</f>
      </c>
      <c r="K413" s="27">
        <f>IF(K412&gt;0,K412*0.05,"")</f>
      </c>
      <c r="L413" s="26">
        <f>IF(K412&gt;0,(RANK(K412,(K$412,K$420,K$428,K$436,K$444,K$452,K$460,K$468,K$476,K$484))),"")</f>
      </c>
      <c r="M413" s="27">
        <f>IF(M412&gt;0,M412*0.1,"")</f>
      </c>
      <c r="N413" s="26">
        <f>IF(M412&gt;0,(RANK(M412,(M$412,M$420,M$428,M$436,M$444,M$452,M$460,M$468,M$476,M$484))),"")</f>
      </c>
      <c r="O413" s="107"/>
      <c r="P413" s="88"/>
      <c r="Q413" s="88"/>
      <c r="R413" s="88"/>
      <c r="S413" s="88"/>
      <c r="T413" s="88"/>
      <c r="U413" s="88"/>
      <c r="V413" s="88"/>
      <c r="W413" s="106"/>
      <c r="X413" s="89"/>
      <c r="Y413" s="88"/>
      <c r="Z413" s="97"/>
      <c r="AA413" s="103"/>
      <c r="AB413" s="88"/>
      <c r="AC413" s="103"/>
      <c r="AD413" s="88"/>
    </row>
    <row r="414" spans="1:30" s="3" customFormat="1" ht="12" customHeight="1" hidden="1">
      <c r="A414" s="92" t="str">
        <f>IF(AND(Input!C$101&gt;0,Input!C103&gt;0,Input!D103="Festival"),UPPER(Input!C$101),"Hide")</f>
        <v>Hide</v>
      </c>
      <c r="B414" s="86">
        <f>IF(Input!C$103&gt;0,(UPPER(Input!C$103)&amp;" (Scores)"),"")</f>
      </c>
      <c r="C414" s="104"/>
      <c r="D414" s="104"/>
      <c r="E414" s="104"/>
      <c r="F414" s="104"/>
      <c r="G414" s="104"/>
      <c r="H414" s="104"/>
      <c r="I414" s="104"/>
      <c r="J414" s="104"/>
      <c r="K414" s="104"/>
      <c r="L414" s="104"/>
      <c r="M414" s="104"/>
      <c r="N414" s="104"/>
      <c r="O414" s="48"/>
      <c r="P414" s="49">
        <f>(C414+E414+G414+M414)*0.1+(I414+K414)*0.05-O414</f>
        <v>0</v>
      </c>
      <c r="Q414" s="90"/>
      <c r="R414" s="90"/>
      <c r="S414" s="90"/>
      <c r="T414" s="90"/>
      <c r="U414" s="90"/>
      <c r="V414" s="90"/>
      <c r="W414" s="90"/>
      <c r="X414" s="102"/>
      <c r="Y414" s="101"/>
      <c r="Z414" s="105">
        <f>IF(B414&gt;0,B414,"")</f>
      </c>
      <c r="AA414" s="100"/>
      <c r="AB414" s="101"/>
      <c r="AC414" s="100"/>
      <c r="AD414" s="101"/>
    </row>
    <row r="415" spans="1:30" s="3" customFormat="1" ht="12" customHeight="1" hidden="1">
      <c r="A415" s="93"/>
      <c r="B415" s="86"/>
      <c r="C415" s="90" t="s">
        <v>57</v>
      </c>
      <c r="D415" s="90"/>
      <c r="E415" s="90"/>
      <c r="F415" s="90"/>
      <c r="G415" s="90"/>
      <c r="H415" s="90"/>
      <c r="I415" s="90"/>
      <c r="J415" s="90"/>
      <c r="K415" s="90"/>
      <c r="L415" s="90"/>
      <c r="M415" s="90"/>
      <c r="N415" s="90"/>
      <c r="O415" s="90"/>
      <c r="P415" s="90"/>
      <c r="Q415" s="90"/>
      <c r="R415" s="90"/>
      <c r="S415" s="90"/>
      <c r="T415" s="90"/>
      <c r="U415" s="90"/>
      <c r="V415" s="90"/>
      <c r="W415" s="90"/>
      <c r="X415" s="102"/>
      <c r="Y415" s="101"/>
      <c r="Z415" s="105"/>
      <c r="AA415" s="100"/>
      <c r="AB415" s="101"/>
      <c r="AC415" s="100"/>
      <c r="AD415" s="101"/>
    </row>
    <row r="416" spans="1:30" s="3" customFormat="1" ht="12" customHeight="1" hidden="1">
      <c r="A416" s="94" t="str">
        <f>IF(AND(Input!C$101&gt;0,Input!C103&gt;0,Input!D103="Festival"),UPPER(Input!C$101),"Hide")</f>
        <v>Hide</v>
      </c>
      <c r="B416" s="87">
        <f>IF(Input!C$103&gt;0,UPPER(Input!C$103),"")</f>
      </c>
      <c r="C416" s="99">
        <f>IF(C414&gt;=160,"I",IF(C414&gt;=120,"II",IF(C414&gt;=80,"III",IF(C414=0,"","IV"))))</f>
      </c>
      <c r="D416" s="99"/>
      <c r="E416" s="99">
        <f>IF(E414&gt;=160,"I",IF(E414&gt;=120,"II",IF(E414&gt;=80,"III",IF(E414=0,"","IV"))))</f>
      </c>
      <c r="F416" s="99"/>
      <c r="G416" s="99">
        <f>IF(G414&gt;=160,"I",IF(G414&gt;=120,"II",IF(G414&gt;=80,"III",IF(G414=0,"","IV"))))</f>
      </c>
      <c r="H416" s="99"/>
      <c r="I416" s="99">
        <f>IF(I414&gt;=160,"I",IF(I414&gt;=120,"II",IF(I414&gt;=80,"III",IF(I414=0,"","IV"))))</f>
      </c>
      <c r="J416" s="99"/>
      <c r="K416" s="99">
        <f>IF(K414&gt;=160,"I",IF(K414&gt;=120,"II",IF(K414&gt;=80,"III",IF(K414=0,"","IV"))))</f>
      </c>
      <c r="L416" s="99"/>
      <c r="M416" s="99">
        <f>IF(M414&gt;=160,"I",IF(M414&gt;=120,"II",IF(M414&gt;=80,"III",IF(M414=0,"","IV"))))</f>
      </c>
      <c r="N416" s="99"/>
      <c r="O416" s="97">
        <f>IF(O414&gt;0,"Penalty Applied","")</f>
      </c>
      <c r="P416" s="88" t="s">
        <v>55</v>
      </c>
      <c r="Q416" s="88"/>
      <c r="R416" s="88"/>
      <c r="S416" s="88"/>
      <c r="T416" s="88"/>
      <c r="U416" s="88"/>
      <c r="V416" s="88"/>
      <c r="W416" s="88"/>
      <c r="X416" s="89">
        <f>IF(P414&gt;=80,"I",IF(P414&gt;=60,"II",IF(P414&gt;=40,"III",IF(P414=0,"","IV"))))</f>
      </c>
      <c r="Y416" s="88" t="s">
        <v>55</v>
      </c>
      <c r="Z416" s="97">
        <f>IF(B416&gt;0,B416,"")</f>
      </c>
      <c r="AA416" s="91" t="s">
        <v>55</v>
      </c>
      <c r="AB416" s="88" t="s">
        <v>55</v>
      </c>
      <c r="AC416" s="91" t="s">
        <v>55</v>
      </c>
      <c r="AD416" s="88" t="s">
        <v>55</v>
      </c>
    </row>
    <row r="417" spans="1:30" s="3" customFormat="1" ht="12" customHeight="1" hidden="1">
      <c r="A417" s="95"/>
      <c r="B417" s="87"/>
      <c r="C417" s="99"/>
      <c r="D417" s="99"/>
      <c r="E417" s="99"/>
      <c r="F417" s="99"/>
      <c r="G417" s="99"/>
      <c r="H417" s="99"/>
      <c r="I417" s="99"/>
      <c r="J417" s="99"/>
      <c r="K417" s="99"/>
      <c r="L417" s="99"/>
      <c r="M417" s="99"/>
      <c r="N417" s="99"/>
      <c r="O417" s="97"/>
      <c r="P417" s="88"/>
      <c r="Q417" s="88"/>
      <c r="R417" s="88"/>
      <c r="S417" s="88"/>
      <c r="T417" s="88"/>
      <c r="U417" s="88"/>
      <c r="V417" s="88"/>
      <c r="W417" s="88"/>
      <c r="X417" s="89"/>
      <c r="Y417" s="88"/>
      <c r="Z417" s="97"/>
      <c r="AA417" s="91"/>
      <c r="AB417" s="88"/>
      <c r="AC417" s="91"/>
      <c r="AD417" s="88"/>
    </row>
    <row r="418" spans="1:30" s="3" customFormat="1" ht="12" customHeight="1" hidden="1">
      <c r="A418" s="96" t="str">
        <f>IF(AND(Input!C$101&gt;0,Input!C103&gt;0,Input!D103="Comments Only"),UPPER(Input!C$101),"Hide")</f>
        <v>Hide</v>
      </c>
      <c r="B418" s="87">
        <f>IF(Input!C$103&gt;0,UPPER(Input!C$103),"")</f>
      </c>
      <c r="C418" s="98" t="s">
        <v>54</v>
      </c>
      <c r="D418" s="98"/>
      <c r="E418" s="98" t="s">
        <v>54</v>
      </c>
      <c r="F418" s="98"/>
      <c r="G418" s="98" t="s">
        <v>54</v>
      </c>
      <c r="H418" s="98"/>
      <c r="I418" s="98" t="s">
        <v>54</v>
      </c>
      <c r="J418" s="98"/>
      <c r="K418" s="98" t="s">
        <v>54</v>
      </c>
      <c r="L418" s="98"/>
      <c r="M418" s="98" t="s">
        <v>54</v>
      </c>
      <c r="N418" s="98"/>
      <c r="O418" s="88" t="s">
        <v>55</v>
      </c>
      <c r="P418" s="88" t="s">
        <v>55</v>
      </c>
      <c r="Q418" s="88"/>
      <c r="R418" s="88"/>
      <c r="S418" s="88"/>
      <c r="T418" s="88"/>
      <c r="U418" s="88"/>
      <c r="V418" s="88"/>
      <c r="W418" s="88"/>
      <c r="X418" s="89" t="s">
        <v>55</v>
      </c>
      <c r="Y418" s="88" t="s">
        <v>55</v>
      </c>
      <c r="Z418" s="97">
        <f>IF(B418&gt;0,B418,"")</f>
      </c>
      <c r="AA418" s="91" t="s">
        <v>56</v>
      </c>
      <c r="AB418" s="88" t="s">
        <v>55</v>
      </c>
      <c r="AC418" s="91" t="s">
        <v>56</v>
      </c>
      <c r="AD418" s="88" t="s">
        <v>55</v>
      </c>
    </row>
    <row r="419" spans="1:30" s="3" customFormat="1" ht="12" customHeight="1" hidden="1">
      <c r="A419" s="96"/>
      <c r="B419" s="87"/>
      <c r="C419" s="98"/>
      <c r="D419" s="98"/>
      <c r="E419" s="98"/>
      <c r="F419" s="98"/>
      <c r="G419" s="98"/>
      <c r="H419" s="98"/>
      <c r="I419" s="98"/>
      <c r="J419" s="98"/>
      <c r="K419" s="98"/>
      <c r="L419" s="98"/>
      <c r="M419" s="98"/>
      <c r="N419" s="98"/>
      <c r="O419" s="88"/>
      <c r="P419" s="88"/>
      <c r="Q419" s="88"/>
      <c r="R419" s="88"/>
      <c r="S419" s="88"/>
      <c r="T419" s="88"/>
      <c r="U419" s="88"/>
      <c r="V419" s="88"/>
      <c r="W419" s="88"/>
      <c r="X419" s="89"/>
      <c r="Y419" s="88"/>
      <c r="Z419" s="97"/>
      <c r="AA419" s="91"/>
      <c r="AB419" s="88"/>
      <c r="AC419" s="91"/>
      <c r="AD419" s="88"/>
    </row>
    <row r="420" spans="1:30" s="3" customFormat="1" ht="12" customHeight="1" hidden="1">
      <c r="A420" s="96" t="str">
        <f>IF(AND(Input!C$101&gt;0,Input!C104&gt;0,Input!D104="Competitive"),UPPER(Input!C$101),"Hide")</f>
        <v>Hide</v>
      </c>
      <c r="B420" s="87">
        <f>IF(Input!C$104&gt;0,UPPER(Input!C$104),"")</f>
      </c>
      <c r="C420" s="107"/>
      <c r="D420" s="107"/>
      <c r="E420" s="107"/>
      <c r="F420" s="107"/>
      <c r="G420" s="107"/>
      <c r="H420" s="107"/>
      <c r="I420" s="107"/>
      <c r="J420" s="107"/>
      <c r="K420" s="107"/>
      <c r="L420" s="107"/>
      <c r="M420" s="107"/>
      <c r="N420" s="107"/>
      <c r="O420" s="107"/>
      <c r="P420" s="88">
        <f>(C420+E420+G420+M420)*0.1+(I420+K420)*0.05-O420</f>
        <v>0</v>
      </c>
      <c r="Q420" s="88">
        <f>SUM(INT(C420*100000),INT(E420*100000),INT(G420*100000),INT(I420*50000),INT(K420*50000),INT(M420*100000),-(O420*1000000))</f>
        <v>0</v>
      </c>
      <c r="R420" s="88">
        <f>IF(Q420&gt;0,(RANK(Q420,(Q$412,Q$420,Q$428,Q$436,Q$444,Q$452,Q$460,Q$468,Q$476,Q$484))),"")</f>
      </c>
      <c r="S420" s="88">
        <f>C420+E420</f>
        <v>0</v>
      </c>
      <c r="T420" s="88">
        <f>IF(S420&gt;0,(RANK(S420,(S$412,S$420,S$428,S$436,S$444,S$452,S$460,S$468,S$476,S$484))),"")</f>
      </c>
      <c r="U420" s="88">
        <f>I420+K420</f>
        <v>0</v>
      </c>
      <c r="V420" s="88">
        <f>IF(U420&gt;0,(RANK(U420,(U$412,U$420,U$428,U$436,U$444,U$452,U$460,U$468,U$476,U$484))),"")</f>
      </c>
      <c r="W420" s="106">
        <f>IF((AND(Q420&gt;0,S420&gt;0,U420&gt;0)),1000000-(R420*10000+T420*100+V420),0)</f>
        <v>0</v>
      </c>
      <c r="X420" s="89">
        <f>IF(P420&gt;=80,"I",IF(P420&gt;=60,"II",IF(P420&gt;=40,"III",IF(P420=0,"","IV"))))</f>
      </c>
      <c r="Y420" s="88">
        <f>IF(W420&gt;0,(RANK(W420,(W$412,W$420,W$428,W$436,W$444,W$452,W$460,W$468,W$476,W$484))),"")</f>
      </c>
      <c r="Z420" s="97">
        <f>IF(B420&gt;0,B420,"")</f>
      </c>
      <c r="AA420" s="103"/>
      <c r="AB420" s="88">
        <f>IF(AA420&gt;0,(RANK(AA420,(AA$412,AA$420,AA$428,AA$436,AA$444,AA$452,AA$460,AA$468,AA$476,AA$484))),"")</f>
      </c>
      <c r="AC420" s="103"/>
      <c r="AD420" s="88">
        <f>IF(AC420&gt;0,(RANK(AC420,(AC$412,AC$420,AC$428,AC$436,AC$444,AC$452,AC$460,AC$468,AC$476,AC$484))),"")</f>
      </c>
    </row>
    <row r="421" spans="1:30" s="3" customFormat="1" ht="12" customHeight="1" hidden="1">
      <c r="A421" s="96"/>
      <c r="B421" s="87"/>
      <c r="C421" s="27">
        <f>IF(C420&gt;0,C420*0.1,"")</f>
      </c>
      <c r="D421" s="26">
        <f>IF(C420&gt;0,(RANK(C420,(C$412,C$420,C$428,C$436,C$444,C$452,C$460,C$468,C$476,C$484))),"")</f>
      </c>
      <c r="E421" s="27">
        <f>IF(E420&gt;0,E420*0.1,"")</f>
      </c>
      <c r="F421" s="26">
        <f>IF(E420&gt;0,(RANK(E420,(E$412,E$420,E$428,E$436,E$444,E$452,E$460,E$468,E$476,E$484))),"")</f>
      </c>
      <c r="G421" s="27">
        <f>IF(G420&gt;0,G420*0.1,"")</f>
      </c>
      <c r="H421" s="26">
        <f>IF(G420&gt;0,(RANK(G420,(G$412,G$420,G$428,G$436,G$444,G$452,G$460,G$468,G$476,G$484))),"")</f>
      </c>
      <c r="I421" s="27">
        <f>IF(I420&gt;0,I420*0.05,"")</f>
      </c>
      <c r="J421" s="26">
        <f>IF(I420&gt;0,(RANK(I420,(I$412,I$420,I$428,I$436,I$444,I$452,I$460,I$468,I$476,I$484))),"")</f>
      </c>
      <c r="K421" s="27">
        <f>IF(K420&gt;0,K420*0.05,"")</f>
      </c>
      <c r="L421" s="26">
        <f>IF(K420&gt;0,(RANK(K420,(K$412,K$420,K$428,K$436,K$444,K$452,K$460,K$468,K$476,K$484))),"")</f>
      </c>
      <c r="M421" s="27">
        <f>IF(M420&gt;0,M420*0.1,"")</f>
      </c>
      <c r="N421" s="26">
        <f>IF(M420&gt;0,(RANK(M420,(M$412,M$420,M$428,M$436,M$444,M$452,M$460,M$468,M$476,M$484))),"")</f>
      </c>
      <c r="O421" s="107"/>
      <c r="P421" s="88"/>
      <c r="Q421" s="88"/>
      <c r="R421" s="88"/>
      <c r="S421" s="88"/>
      <c r="T421" s="88"/>
      <c r="U421" s="88"/>
      <c r="V421" s="88"/>
      <c r="W421" s="106"/>
      <c r="X421" s="89"/>
      <c r="Y421" s="88"/>
      <c r="Z421" s="97"/>
      <c r="AA421" s="103"/>
      <c r="AB421" s="88"/>
      <c r="AC421" s="103"/>
      <c r="AD421" s="88"/>
    </row>
    <row r="422" spans="1:30" s="3" customFormat="1" ht="12" customHeight="1" hidden="1">
      <c r="A422" s="92" t="str">
        <f>IF(AND(Input!C$101&gt;0,Input!C104&gt;0,Input!D104="Festival"),UPPER(Input!C$101),"Hide")</f>
        <v>Hide</v>
      </c>
      <c r="B422" s="86">
        <f>IF(Input!C$104&gt;0,(UPPER(Input!C$104)&amp;" (Scores)"),"")</f>
      </c>
      <c r="C422" s="104"/>
      <c r="D422" s="104"/>
      <c r="E422" s="104"/>
      <c r="F422" s="104"/>
      <c r="G422" s="104"/>
      <c r="H422" s="104"/>
      <c r="I422" s="104"/>
      <c r="J422" s="104"/>
      <c r="K422" s="104"/>
      <c r="L422" s="104"/>
      <c r="M422" s="104"/>
      <c r="N422" s="104"/>
      <c r="O422" s="48"/>
      <c r="P422" s="49">
        <f>(C422+E422+G422+M422)*0.1+(I422+K422)*0.05-O422</f>
        <v>0</v>
      </c>
      <c r="Q422" s="90"/>
      <c r="R422" s="90"/>
      <c r="S422" s="90"/>
      <c r="T422" s="90"/>
      <c r="U422" s="90"/>
      <c r="V422" s="90"/>
      <c r="W422" s="90"/>
      <c r="X422" s="102"/>
      <c r="Y422" s="101"/>
      <c r="Z422" s="105">
        <f>IF(B422&gt;0,B422,"")</f>
      </c>
      <c r="AA422" s="100"/>
      <c r="AB422" s="101"/>
      <c r="AC422" s="100"/>
      <c r="AD422" s="101"/>
    </row>
    <row r="423" spans="1:30" s="3" customFormat="1" ht="12" customHeight="1" hidden="1">
      <c r="A423" s="93"/>
      <c r="B423" s="86"/>
      <c r="C423" s="90" t="s">
        <v>57</v>
      </c>
      <c r="D423" s="90"/>
      <c r="E423" s="90"/>
      <c r="F423" s="90"/>
      <c r="G423" s="90"/>
      <c r="H423" s="90"/>
      <c r="I423" s="90"/>
      <c r="J423" s="90"/>
      <c r="K423" s="90"/>
      <c r="L423" s="90"/>
      <c r="M423" s="90"/>
      <c r="N423" s="90"/>
      <c r="O423" s="90"/>
      <c r="P423" s="90"/>
      <c r="Q423" s="90"/>
      <c r="R423" s="90"/>
      <c r="S423" s="90"/>
      <c r="T423" s="90"/>
      <c r="U423" s="90"/>
      <c r="V423" s="90"/>
      <c r="W423" s="90"/>
      <c r="X423" s="102"/>
      <c r="Y423" s="101"/>
      <c r="Z423" s="105"/>
      <c r="AA423" s="100"/>
      <c r="AB423" s="101"/>
      <c r="AC423" s="100"/>
      <c r="AD423" s="101"/>
    </row>
    <row r="424" spans="1:30" s="3" customFormat="1" ht="12" customHeight="1" hidden="1">
      <c r="A424" s="94" t="str">
        <f>IF(AND(Input!C$101&gt;0,Input!C104&gt;0,Input!D104="Festival"),UPPER(Input!C$101),"Hide")</f>
        <v>Hide</v>
      </c>
      <c r="B424" s="87">
        <f>IF(Input!C$104&gt;0,UPPER(Input!C$104),"")</f>
      </c>
      <c r="C424" s="99">
        <f>IF(C422&gt;=160,"I",IF(C422&gt;=120,"II",IF(C422&gt;=80,"III",IF(C422=0,"","IV"))))</f>
      </c>
      <c r="D424" s="99"/>
      <c r="E424" s="99">
        <f>IF(E422&gt;=160,"I",IF(E422&gt;=120,"II",IF(E422&gt;=80,"III",IF(E422=0,"","IV"))))</f>
      </c>
      <c r="F424" s="99"/>
      <c r="G424" s="99">
        <f>IF(G422&gt;=160,"I",IF(G422&gt;=120,"II",IF(G422&gt;=80,"III",IF(G422=0,"","IV"))))</f>
      </c>
      <c r="H424" s="99"/>
      <c r="I424" s="99">
        <f>IF(I422&gt;=160,"I",IF(I422&gt;=120,"II",IF(I422&gt;=80,"III",IF(I422=0,"","IV"))))</f>
      </c>
      <c r="J424" s="99"/>
      <c r="K424" s="99">
        <f>IF(K422&gt;=160,"I",IF(K422&gt;=120,"II",IF(K422&gt;=80,"III",IF(K422=0,"","IV"))))</f>
      </c>
      <c r="L424" s="99"/>
      <c r="M424" s="99">
        <f>IF(M422&gt;=160,"I",IF(M422&gt;=120,"II",IF(M422&gt;=80,"III",IF(M422=0,"","IV"))))</f>
      </c>
      <c r="N424" s="99"/>
      <c r="O424" s="97">
        <f>IF(O422&gt;0,"Penalty Applied","")</f>
      </c>
      <c r="P424" s="88" t="s">
        <v>55</v>
      </c>
      <c r="Q424" s="88"/>
      <c r="R424" s="88"/>
      <c r="S424" s="88"/>
      <c r="T424" s="88"/>
      <c r="U424" s="88"/>
      <c r="V424" s="88"/>
      <c r="W424" s="88"/>
      <c r="X424" s="89">
        <f>IF(P422&gt;=80,"I",IF(P422&gt;=60,"II",IF(P422&gt;=40,"III",IF(P422=0,"","IV"))))</f>
      </c>
      <c r="Y424" s="88" t="s">
        <v>55</v>
      </c>
      <c r="Z424" s="97">
        <f>IF(B424&gt;0,B424,"")</f>
      </c>
      <c r="AA424" s="91" t="s">
        <v>55</v>
      </c>
      <c r="AB424" s="88" t="s">
        <v>55</v>
      </c>
      <c r="AC424" s="91" t="s">
        <v>55</v>
      </c>
      <c r="AD424" s="88" t="s">
        <v>55</v>
      </c>
    </row>
    <row r="425" spans="1:30" s="3" customFormat="1" ht="12" customHeight="1" hidden="1">
      <c r="A425" s="95"/>
      <c r="B425" s="87"/>
      <c r="C425" s="99"/>
      <c r="D425" s="99"/>
      <c r="E425" s="99"/>
      <c r="F425" s="99"/>
      <c r="G425" s="99"/>
      <c r="H425" s="99"/>
      <c r="I425" s="99"/>
      <c r="J425" s="99"/>
      <c r="K425" s="99"/>
      <c r="L425" s="99"/>
      <c r="M425" s="99"/>
      <c r="N425" s="99"/>
      <c r="O425" s="97"/>
      <c r="P425" s="88"/>
      <c r="Q425" s="88"/>
      <c r="R425" s="88"/>
      <c r="S425" s="88"/>
      <c r="T425" s="88"/>
      <c r="U425" s="88"/>
      <c r="V425" s="88"/>
      <c r="W425" s="88"/>
      <c r="X425" s="89"/>
      <c r="Y425" s="88"/>
      <c r="Z425" s="97"/>
      <c r="AA425" s="91"/>
      <c r="AB425" s="88"/>
      <c r="AC425" s="91"/>
      <c r="AD425" s="88"/>
    </row>
    <row r="426" spans="1:30" s="3" customFormat="1" ht="12" customHeight="1" hidden="1">
      <c r="A426" s="96" t="str">
        <f>IF(AND(Input!C$101&gt;0,Input!C104&gt;0,Input!D104="Comments Only"),UPPER(Input!C$101),"Hide")</f>
        <v>Hide</v>
      </c>
      <c r="B426" s="87">
        <f>IF(Input!C$104&gt;0,UPPER(Input!C$104),"")</f>
      </c>
      <c r="C426" s="98" t="s">
        <v>54</v>
      </c>
      <c r="D426" s="98"/>
      <c r="E426" s="98" t="s">
        <v>54</v>
      </c>
      <c r="F426" s="98"/>
      <c r="G426" s="98" t="s">
        <v>54</v>
      </c>
      <c r="H426" s="98"/>
      <c r="I426" s="98" t="s">
        <v>54</v>
      </c>
      <c r="J426" s="98"/>
      <c r="K426" s="98" t="s">
        <v>54</v>
      </c>
      <c r="L426" s="98"/>
      <c r="M426" s="98" t="s">
        <v>54</v>
      </c>
      <c r="N426" s="98"/>
      <c r="O426" s="88" t="s">
        <v>55</v>
      </c>
      <c r="P426" s="88" t="s">
        <v>55</v>
      </c>
      <c r="Q426" s="88"/>
      <c r="R426" s="88"/>
      <c r="S426" s="88"/>
      <c r="T426" s="88"/>
      <c r="U426" s="88"/>
      <c r="V426" s="88"/>
      <c r="W426" s="88"/>
      <c r="X426" s="89" t="s">
        <v>55</v>
      </c>
      <c r="Y426" s="88" t="s">
        <v>55</v>
      </c>
      <c r="Z426" s="97">
        <f>IF(B426&gt;0,B426,"")</f>
      </c>
      <c r="AA426" s="91" t="s">
        <v>56</v>
      </c>
      <c r="AB426" s="88" t="s">
        <v>55</v>
      </c>
      <c r="AC426" s="91" t="s">
        <v>56</v>
      </c>
      <c r="AD426" s="88" t="s">
        <v>55</v>
      </c>
    </row>
    <row r="427" spans="1:30" s="3" customFormat="1" ht="12" customHeight="1" hidden="1">
      <c r="A427" s="96"/>
      <c r="B427" s="87"/>
      <c r="C427" s="98"/>
      <c r="D427" s="98"/>
      <c r="E427" s="98"/>
      <c r="F427" s="98"/>
      <c r="G427" s="98"/>
      <c r="H427" s="98"/>
      <c r="I427" s="98"/>
      <c r="J427" s="98"/>
      <c r="K427" s="98"/>
      <c r="L427" s="98"/>
      <c r="M427" s="98"/>
      <c r="N427" s="98"/>
      <c r="O427" s="88"/>
      <c r="P427" s="88"/>
      <c r="Q427" s="88"/>
      <c r="R427" s="88"/>
      <c r="S427" s="88"/>
      <c r="T427" s="88"/>
      <c r="U427" s="88"/>
      <c r="V427" s="88"/>
      <c r="W427" s="88"/>
      <c r="X427" s="89"/>
      <c r="Y427" s="88"/>
      <c r="Z427" s="97"/>
      <c r="AA427" s="91"/>
      <c r="AB427" s="88"/>
      <c r="AC427" s="91"/>
      <c r="AD427" s="88"/>
    </row>
    <row r="428" spans="1:30" s="3" customFormat="1" ht="12" customHeight="1" hidden="1">
      <c r="A428" s="96" t="str">
        <f>IF(AND(Input!C$101&gt;0,Input!C105&gt;0,Input!D105="Competitive"),UPPER(Input!C$101),"Hide")</f>
        <v>Hide</v>
      </c>
      <c r="B428" s="87">
        <f>IF(Input!C$105&gt;0,UPPER(Input!C$105),"")</f>
      </c>
      <c r="C428" s="107"/>
      <c r="D428" s="107"/>
      <c r="E428" s="107"/>
      <c r="F428" s="107"/>
      <c r="G428" s="107"/>
      <c r="H428" s="107"/>
      <c r="I428" s="107"/>
      <c r="J428" s="107"/>
      <c r="K428" s="107"/>
      <c r="L428" s="107"/>
      <c r="M428" s="107"/>
      <c r="N428" s="107"/>
      <c r="O428" s="107"/>
      <c r="P428" s="88">
        <f>(C428+E428+G428+M428)*0.1+(I428+K428)*0.05-O428</f>
        <v>0</v>
      </c>
      <c r="Q428" s="88">
        <f>SUM(INT(C428*100000),INT(E428*100000),INT(G428*100000),INT(I428*50000),INT(K428*50000),INT(M428*100000),-(O428*1000000))</f>
        <v>0</v>
      </c>
      <c r="R428" s="88">
        <f>IF(Q428&gt;0,(RANK(Q428,(Q$412,Q$420,Q$428,Q$436,Q$444,Q$452,Q$460,Q$468,Q$476,Q$484))),"")</f>
      </c>
      <c r="S428" s="88">
        <f>C428+E428</f>
        <v>0</v>
      </c>
      <c r="T428" s="88">
        <f>IF(S428&gt;0,(RANK(S428,(S$412,S$420,S$428,S$436,S$444,S$452,S$460,S$468,S$476,S$484))),"")</f>
      </c>
      <c r="U428" s="88">
        <f>I428+K428</f>
        <v>0</v>
      </c>
      <c r="V428" s="88">
        <f>IF(U428&gt;0,(RANK(U428,(U$412,U$420,U$428,U$436,U$444,U$452,U$460,U$468,U$476,U$484))),"")</f>
      </c>
      <c r="W428" s="106">
        <f>IF((AND(Q428&gt;0,S428&gt;0,U428&gt;0)),1000000-(R428*10000+T428*100+V428),0)</f>
        <v>0</v>
      </c>
      <c r="X428" s="89">
        <f>IF(P428&gt;=80,"I",IF(P428&gt;=60,"II",IF(P428&gt;=40,"III",IF(P428=0,"","IV"))))</f>
      </c>
      <c r="Y428" s="88">
        <f>IF(W428&gt;0,(RANK(W428,(W$412,W$420,W$428,W$436,W$444,W$452,W$460,W$468,W$476,W$484))),"")</f>
      </c>
      <c r="Z428" s="97">
        <f>IF(B428&gt;0,B428,"")</f>
      </c>
      <c r="AA428" s="103"/>
      <c r="AB428" s="88">
        <f>IF(AA428&gt;0,(RANK(AA428,(AA$412,AA$420,AA$428,AA$436,AA$444,AA$452,AA$460,AA$468,AA$476,AA$484))),"")</f>
      </c>
      <c r="AC428" s="103"/>
      <c r="AD428" s="88">
        <f>IF(AC428&gt;0,(RANK(AC428,(AC$412,AC$420,AC$428,AC$436,AC$444,AC$452,AC$460,AC$468,AC$476,AC$484))),"")</f>
      </c>
    </row>
    <row r="429" spans="1:30" s="3" customFormat="1" ht="12" customHeight="1" hidden="1">
      <c r="A429" s="96"/>
      <c r="B429" s="87"/>
      <c r="C429" s="27">
        <f>IF(C428&gt;0,C428*0.1,"")</f>
      </c>
      <c r="D429" s="26">
        <f>IF(C428&gt;0,(RANK(C428,(C$412,C$420,C$428,C$436,C$444,C$452,C$460,C$468,C$476,C$484))),"")</f>
      </c>
      <c r="E429" s="27">
        <f>IF(E428&gt;0,E428*0.1,"")</f>
      </c>
      <c r="F429" s="26">
        <f>IF(E428&gt;0,(RANK(E428,(E$412,E$420,E$428,E$436,E$444,E$452,E$460,E$468,E$476,E$484))),"")</f>
      </c>
      <c r="G429" s="27">
        <f>IF(G428&gt;0,G428*0.1,"")</f>
      </c>
      <c r="H429" s="26">
        <f>IF(G428&gt;0,(RANK(G428,(G$412,G$420,G$428,G$436,G$444,G$452,G$460,G$468,G$476,G$484))),"")</f>
      </c>
      <c r="I429" s="27">
        <f>IF(I428&gt;0,I428*0.05,"")</f>
      </c>
      <c r="J429" s="26">
        <f>IF(I428&gt;0,(RANK(I428,(I$412,I$420,I$428,I$436,I$444,I$452,I$460,I$468,I$476,I$484))),"")</f>
      </c>
      <c r="K429" s="27">
        <f>IF(K428&gt;0,K428*0.05,"")</f>
      </c>
      <c r="L429" s="26">
        <f>IF(K428&gt;0,(RANK(K428,(K$412,K$420,K$428,K$436,K$444,K$452,K$460,K$468,K$476,K$484))),"")</f>
      </c>
      <c r="M429" s="27">
        <f>IF(M428&gt;0,M428*0.1,"")</f>
      </c>
      <c r="N429" s="26">
        <f>IF(M428&gt;0,(RANK(M428,(M$412,M$420,M$428,M$436,M$444,M$452,M$460,M$468,M$476,M$484))),"")</f>
      </c>
      <c r="O429" s="107"/>
      <c r="P429" s="88"/>
      <c r="Q429" s="88"/>
      <c r="R429" s="88"/>
      <c r="S429" s="88"/>
      <c r="T429" s="88"/>
      <c r="U429" s="88"/>
      <c r="V429" s="88"/>
      <c r="W429" s="106"/>
      <c r="X429" s="89"/>
      <c r="Y429" s="88"/>
      <c r="Z429" s="97"/>
      <c r="AA429" s="103"/>
      <c r="AB429" s="88"/>
      <c r="AC429" s="103"/>
      <c r="AD429" s="88"/>
    </row>
    <row r="430" spans="1:30" s="3" customFormat="1" ht="12" customHeight="1" hidden="1">
      <c r="A430" s="92" t="str">
        <f>IF(AND(Input!C$101&gt;0,Input!C105&gt;0,Input!D105="Festival"),UPPER(Input!C$101),"Hide")</f>
        <v>Hide</v>
      </c>
      <c r="B430" s="86">
        <f>IF(Input!C$105&gt;0,(UPPER(Input!C$105)&amp;" (Scores)"),"")</f>
      </c>
      <c r="C430" s="104"/>
      <c r="D430" s="104"/>
      <c r="E430" s="104"/>
      <c r="F430" s="104"/>
      <c r="G430" s="104"/>
      <c r="H430" s="104"/>
      <c r="I430" s="104"/>
      <c r="J430" s="104"/>
      <c r="K430" s="104"/>
      <c r="L430" s="104"/>
      <c r="M430" s="104"/>
      <c r="N430" s="104"/>
      <c r="O430" s="48"/>
      <c r="P430" s="49">
        <f>(C430+E430+G430+M430)*0.1+(I430+K430)*0.05-O430</f>
        <v>0</v>
      </c>
      <c r="Q430" s="90"/>
      <c r="R430" s="90"/>
      <c r="S430" s="90"/>
      <c r="T430" s="90"/>
      <c r="U430" s="90"/>
      <c r="V430" s="90"/>
      <c r="W430" s="90"/>
      <c r="X430" s="102"/>
      <c r="Y430" s="101"/>
      <c r="Z430" s="105">
        <f>IF(B430&gt;0,B430,"")</f>
      </c>
      <c r="AA430" s="100"/>
      <c r="AB430" s="101"/>
      <c r="AC430" s="100"/>
      <c r="AD430" s="101"/>
    </row>
    <row r="431" spans="1:30" s="3" customFormat="1" ht="12" customHeight="1" hidden="1">
      <c r="A431" s="93"/>
      <c r="B431" s="86"/>
      <c r="C431" s="90" t="s">
        <v>57</v>
      </c>
      <c r="D431" s="90"/>
      <c r="E431" s="90"/>
      <c r="F431" s="90"/>
      <c r="G431" s="90"/>
      <c r="H431" s="90"/>
      <c r="I431" s="90"/>
      <c r="J431" s="90"/>
      <c r="K431" s="90"/>
      <c r="L431" s="90"/>
      <c r="M431" s="90"/>
      <c r="N431" s="90"/>
      <c r="O431" s="90"/>
      <c r="P431" s="90"/>
      <c r="Q431" s="90"/>
      <c r="R431" s="90"/>
      <c r="S431" s="90"/>
      <c r="T431" s="90"/>
      <c r="U431" s="90"/>
      <c r="V431" s="90"/>
      <c r="W431" s="90"/>
      <c r="X431" s="102"/>
      <c r="Y431" s="101"/>
      <c r="Z431" s="105"/>
      <c r="AA431" s="100"/>
      <c r="AB431" s="101"/>
      <c r="AC431" s="100"/>
      <c r="AD431" s="101"/>
    </row>
    <row r="432" spans="1:30" s="3" customFormat="1" ht="12" customHeight="1" hidden="1">
      <c r="A432" s="94" t="str">
        <f>IF(AND(Input!C$101&gt;0,Input!C105&gt;0,Input!D105="Festival"),UPPER(Input!C$101),"Hide")</f>
        <v>Hide</v>
      </c>
      <c r="B432" s="87">
        <f>IF(Input!C$105&gt;0,UPPER(Input!C$105),"")</f>
      </c>
      <c r="C432" s="99">
        <f>IF(C430&gt;=160,"I",IF(C430&gt;=120,"II",IF(C430&gt;=80,"III",IF(C430=0,"","IV"))))</f>
      </c>
      <c r="D432" s="99"/>
      <c r="E432" s="99">
        <f>IF(E430&gt;=160,"I",IF(E430&gt;=120,"II",IF(E430&gt;=80,"III",IF(E430=0,"","IV"))))</f>
      </c>
      <c r="F432" s="99"/>
      <c r="G432" s="99">
        <f>IF(G430&gt;=160,"I",IF(G430&gt;=120,"II",IF(G430&gt;=80,"III",IF(G430=0,"","IV"))))</f>
      </c>
      <c r="H432" s="99"/>
      <c r="I432" s="99">
        <f>IF(I430&gt;=160,"I",IF(I430&gt;=120,"II",IF(I430&gt;=80,"III",IF(I430=0,"","IV"))))</f>
      </c>
      <c r="J432" s="99"/>
      <c r="K432" s="99">
        <f>IF(K430&gt;=160,"I",IF(K430&gt;=120,"II",IF(K430&gt;=80,"III",IF(K430=0,"","IV"))))</f>
      </c>
      <c r="L432" s="99"/>
      <c r="M432" s="99">
        <f>IF(M430&gt;=160,"I",IF(M430&gt;=120,"II",IF(M430&gt;=80,"III",IF(M430=0,"","IV"))))</f>
      </c>
      <c r="N432" s="99"/>
      <c r="O432" s="97">
        <f>IF(O430&gt;0,"Penalty Applied","")</f>
      </c>
      <c r="P432" s="88" t="s">
        <v>55</v>
      </c>
      <c r="Q432" s="88"/>
      <c r="R432" s="88"/>
      <c r="S432" s="88"/>
      <c r="T432" s="88"/>
      <c r="U432" s="88"/>
      <c r="V432" s="88"/>
      <c r="W432" s="88"/>
      <c r="X432" s="89">
        <f>IF(P430&gt;=80,"I",IF(P430&gt;=60,"II",IF(P430&gt;=40,"III",IF(P430=0,"","IV"))))</f>
      </c>
      <c r="Y432" s="88" t="s">
        <v>55</v>
      </c>
      <c r="Z432" s="97">
        <f>IF(B432&gt;0,B432,"")</f>
      </c>
      <c r="AA432" s="91" t="s">
        <v>55</v>
      </c>
      <c r="AB432" s="88" t="s">
        <v>55</v>
      </c>
      <c r="AC432" s="91" t="s">
        <v>55</v>
      </c>
      <c r="AD432" s="88" t="s">
        <v>55</v>
      </c>
    </row>
    <row r="433" spans="1:30" s="3" customFormat="1" ht="12" customHeight="1" hidden="1">
      <c r="A433" s="95"/>
      <c r="B433" s="87"/>
      <c r="C433" s="99"/>
      <c r="D433" s="99"/>
      <c r="E433" s="99"/>
      <c r="F433" s="99"/>
      <c r="G433" s="99"/>
      <c r="H433" s="99"/>
      <c r="I433" s="99"/>
      <c r="J433" s="99"/>
      <c r="K433" s="99"/>
      <c r="L433" s="99"/>
      <c r="M433" s="99"/>
      <c r="N433" s="99"/>
      <c r="O433" s="97"/>
      <c r="P433" s="88"/>
      <c r="Q433" s="88"/>
      <c r="R433" s="88"/>
      <c r="S433" s="88"/>
      <c r="T433" s="88"/>
      <c r="U433" s="88"/>
      <c r="V433" s="88"/>
      <c r="W433" s="88"/>
      <c r="X433" s="89"/>
      <c r="Y433" s="88"/>
      <c r="Z433" s="97"/>
      <c r="AA433" s="91"/>
      <c r="AB433" s="88"/>
      <c r="AC433" s="91"/>
      <c r="AD433" s="88"/>
    </row>
    <row r="434" spans="1:30" s="3" customFormat="1" ht="12" customHeight="1" hidden="1">
      <c r="A434" s="96" t="str">
        <f>IF(AND(Input!C$101&gt;0,Input!C105&gt;0,Input!D105="Comments Only"),UPPER(Input!C$101),"Hide")</f>
        <v>Hide</v>
      </c>
      <c r="B434" s="87">
        <f>IF(Input!C$105&gt;0,UPPER(Input!C$105),"")</f>
      </c>
      <c r="C434" s="98" t="s">
        <v>54</v>
      </c>
      <c r="D434" s="98"/>
      <c r="E434" s="98" t="s">
        <v>54</v>
      </c>
      <c r="F434" s="98"/>
      <c r="G434" s="98" t="s">
        <v>54</v>
      </c>
      <c r="H434" s="98"/>
      <c r="I434" s="98" t="s">
        <v>54</v>
      </c>
      <c r="J434" s="98"/>
      <c r="K434" s="98" t="s">
        <v>54</v>
      </c>
      <c r="L434" s="98"/>
      <c r="M434" s="98" t="s">
        <v>54</v>
      </c>
      <c r="N434" s="98"/>
      <c r="O434" s="88" t="s">
        <v>55</v>
      </c>
      <c r="P434" s="88" t="s">
        <v>55</v>
      </c>
      <c r="Q434" s="88"/>
      <c r="R434" s="88"/>
      <c r="S434" s="88"/>
      <c r="T434" s="88"/>
      <c r="U434" s="88"/>
      <c r="V434" s="88"/>
      <c r="W434" s="88"/>
      <c r="X434" s="89" t="s">
        <v>55</v>
      </c>
      <c r="Y434" s="88" t="s">
        <v>55</v>
      </c>
      <c r="Z434" s="97">
        <f>IF(B434&gt;0,B434,"")</f>
      </c>
      <c r="AA434" s="91" t="s">
        <v>56</v>
      </c>
      <c r="AB434" s="88" t="s">
        <v>55</v>
      </c>
      <c r="AC434" s="91" t="s">
        <v>56</v>
      </c>
      <c r="AD434" s="88" t="s">
        <v>55</v>
      </c>
    </row>
    <row r="435" spans="1:30" s="3" customFormat="1" ht="12" customHeight="1" hidden="1">
      <c r="A435" s="96"/>
      <c r="B435" s="87"/>
      <c r="C435" s="98"/>
      <c r="D435" s="98"/>
      <c r="E435" s="98"/>
      <c r="F435" s="98"/>
      <c r="G435" s="98"/>
      <c r="H435" s="98"/>
      <c r="I435" s="98"/>
      <c r="J435" s="98"/>
      <c r="K435" s="98"/>
      <c r="L435" s="98"/>
      <c r="M435" s="98"/>
      <c r="N435" s="98"/>
      <c r="O435" s="88"/>
      <c r="P435" s="88"/>
      <c r="Q435" s="88"/>
      <c r="R435" s="88"/>
      <c r="S435" s="88"/>
      <c r="T435" s="88"/>
      <c r="U435" s="88"/>
      <c r="V435" s="88"/>
      <c r="W435" s="88"/>
      <c r="X435" s="89"/>
      <c r="Y435" s="88"/>
      <c r="Z435" s="97"/>
      <c r="AA435" s="91"/>
      <c r="AB435" s="88"/>
      <c r="AC435" s="91"/>
      <c r="AD435" s="88"/>
    </row>
    <row r="436" spans="1:30" s="3" customFormat="1" ht="12" customHeight="1" hidden="1">
      <c r="A436" s="96" t="str">
        <f>IF(AND(Input!C$101&gt;0,Input!C106&gt;0,Input!D106="Competitive"),UPPER(Input!C$101),"Hide")</f>
        <v>Hide</v>
      </c>
      <c r="B436" s="87">
        <f>IF(Input!C$106&gt;0,UPPER(Input!C$106),"")</f>
      </c>
      <c r="C436" s="107"/>
      <c r="D436" s="107"/>
      <c r="E436" s="107"/>
      <c r="F436" s="107"/>
      <c r="G436" s="107"/>
      <c r="H436" s="107"/>
      <c r="I436" s="107"/>
      <c r="J436" s="107"/>
      <c r="K436" s="107"/>
      <c r="L436" s="107"/>
      <c r="M436" s="107"/>
      <c r="N436" s="107"/>
      <c r="O436" s="107"/>
      <c r="P436" s="88">
        <f>(C436+E436+G436+M436)*0.1+(I436+K436)*0.05-O436</f>
        <v>0</v>
      </c>
      <c r="Q436" s="88">
        <f>SUM(INT(C436*100000),INT(E436*100000),INT(G436*100000),INT(I436*50000),INT(K436*50000),INT(M436*100000),-(O436*1000000))</f>
        <v>0</v>
      </c>
      <c r="R436" s="88">
        <f>IF(Q436&gt;0,(RANK(Q436,(Q$412,Q$420,Q$428,Q$436,Q$444,Q$452,Q$460,Q$468,Q$476,Q$484))),"")</f>
      </c>
      <c r="S436" s="88">
        <f>C436+E436</f>
        <v>0</v>
      </c>
      <c r="T436" s="88">
        <f>IF(S436&gt;0,(RANK(S436,(S$412,S$420,S$428,S$436,S$444,S$452,S$460,S$468,S$476,S$484))),"")</f>
      </c>
      <c r="U436" s="88">
        <f>I436+K436</f>
        <v>0</v>
      </c>
      <c r="V436" s="88">
        <f>IF(U436&gt;0,(RANK(U436,(U$412,U$420,U$428,U$436,U$444,U$452,U$460,U$468,U$476,U$484))),"")</f>
      </c>
      <c r="W436" s="106">
        <f>IF((AND(Q436&gt;0,S436&gt;0,U436&gt;0)),1000000-(R436*10000+T436*100+V436),0)</f>
        <v>0</v>
      </c>
      <c r="X436" s="89">
        <f>IF(P436&gt;=80,"I",IF(P436&gt;=60,"II",IF(P436&gt;=40,"III",IF(P436=0,"","IV"))))</f>
      </c>
      <c r="Y436" s="88">
        <f>IF(W436&gt;0,(RANK(W436,(W$412,W$420,W$428,W$436,W$444,W$452,W$460,W$468,W$476,W$484))),"")</f>
      </c>
      <c r="Z436" s="97">
        <f>IF(B436&gt;0,B436,"")</f>
      </c>
      <c r="AA436" s="103"/>
      <c r="AB436" s="88">
        <f>IF(AA436&gt;0,(RANK(AA436,(AA$412,AA$420,AA$428,AA$436,AA$444,AA$452,AA$460,AA$468,AA$476,AA$484))),"")</f>
      </c>
      <c r="AC436" s="103"/>
      <c r="AD436" s="88">
        <f>IF(AC436&gt;0,(RANK(AC436,(AC$412,AC$420,AC$428,AC$436,AC$444,AC$452,AC$460,AC$468,AC$476,AC$484))),"")</f>
      </c>
    </row>
    <row r="437" spans="1:30" s="3" customFormat="1" ht="12" customHeight="1" hidden="1">
      <c r="A437" s="96"/>
      <c r="B437" s="87"/>
      <c r="C437" s="27">
        <f>IF(C436&gt;0,C436*0.1,"")</f>
      </c>
      <c r="D437" s="26">
        <f>IF(C436&gt;0,(RANK(C436,(C$412,C$420,C$428,C$436,C$444,C$452,C$460,C$468,C$476,C$484))),"")</f>
      </c>
      <c r="E437" s="27">
        <f>IF(E436&gt;0,E436*0.1,"")</f>
      </c>
      <c r="F437" s="26">
        <f>IF(E436&gt;0,(RANK(E436,(E$412,E$420,E$428,E$436,E$444,E$452,E$460,E$468,E$476,E$484))),"")</f>
      </c>
      <c r="G437" s="27">
        <f>IF(G436&gt;0,G436*0.1,"")</f>
      </c>
      <c r="H437" s="26">
        <f>IF(G436&gt;0,(RANK(G436,(G$412,G$420,G$428,G$436,G$444,G$452,G$460,G$468,G$476,G$484))),"")</f>
      </c>
      <c r="I437" s="27">
        <f>IF(I436&gt;0,I436*0.05,"")</f>
      </c>
      <c r="J437" s="26">
        <f>IF(I436&gt;0,(RANK(I436,(I$412,I$420,I$428,I$436,I$444,I$452,I$460,I$468,I$476,I$484))),"")</f>
      </c>
      <c r="K437" s="27">
        <f>IF(K436&gt;0,K436*0.05,"")</f>
      </c>
      <c r="L437" s="26">
        <f>IF(K436&gt;0,(RANK(K436,(K$412,K$420,K$428,K$436,K$444,K$452,K$460,K$468,K$476,K$484))),"")</f>
      </c>
      <c r="M437" s="27">
        <f>IF(M436&gt;0,M436*0.1,"")</f>
      </c>
      <c r="N437" s="26">
        <f>IF(M436&gt;0,(RANK(M436,(M$412,M$420,M$428,M$436,M$444,M$452,M$460,M$468,M$476,M$484))),"")</f>
      </c>
      <c r="O437" s="107"/>
      <c r="P437" s="88"/>
      <c r="Q437" s="88"/>
      <c r="R437" s="88"/>
      <c r="S437" s="88"/>
      <c r="T437" s="88"/>
      <c r="U437" s="88"/>
      <c r="V437" s="88"/>
      <c r="W437" s="106"/>
      <c r="X437" s="89"/>
      <c r="Y437" s="88"/>
      <c r="Z437" s="97"/>
      <c r="AA437" s="103"/>
      <c r="AB437" s="88"/>
      <c r="AC437" s="103"/>
      <c r="AD437" s="88"/>
    </row>
    <row r="438" spans="1:30" s="3" customFormat="1" ht="12" customHeight="1" hidden="1">
      <c r="A438" s="92" t="str">
        <f>IF(AND(Input!C$101&gt;0,Input!C106&gt;0,Input!D106="Festival"),UPPER(Input!C$101),"Hide")</f>
        <v>Hide</v>
      </c>
      <c r="B438" s="86">
        <f>IF(Input!C$106&gt;0,(UPPER(Input!C$106)&amp;" (Scores)"),"")</f>
      </c>
      <c r="C438" s="104"/>
      <c r="D438" s="104"/>
      <c r="E438" s="104"/>
      <c r="F438" s="104"/>
      <c r="G438" s="104"/>
      <c r="H438" s="104"/>
      <c r="I438" s="104"/>
      <c r="J438" s="104"/>
      <c r="K438" s="104"/>
      <c r="L438" s="104"/>
      <c r="M438" s="104"/>
      <c r="N438" s="104"/>
      <c r="O438" s="48"/>
      <c r="P438" s="49">
        <f>(C438+E438+G438+M438)*0.1+(I438+K438)*0.05-O438</f>
        <v>0</v>
      </c>
      <c r="Q438" s="90"/>
      <c r="R438" s="90"/>
      <c r="S438" s="90"/>
      <c r="T438" s="90"/>
      <c r="U438" s="90"/>
      <c r="V438" s="90"/>
      <c r="W438" s="90"/>
      <c r="X438" s="102"/>
      <c r="Y438" s="101"/>
      <c r="Z438" s="105">
        <f>IF(B438&gt;0,B438,"")</f>
      </c>
      <c r="AA438" s="100"/>
      <c r="AB438" s="101"/>
      <c r="AC438" s="100"/>
      <c r="AD438" s="101"/>
    </row>
    <row r="439" spans="1:30" s="3" customFormat="1" ht="12" customHeight="1" hidden="1">
      <c r="A439" s="93"/>
      <c r="B439" s="86"/>
      <c r="C439" s="90" t="s">
        <v>57</v>
      </c>
      <c r="D439" s="90"/>
      <c r="E439" s="90"/>
      <c r="F439" s="90"/>
      <c r="G439" s="90"/>
      <c r="H439" s="90"/>
      <c r="I439" s="90"/>
      <c r="J439" s="90"/>
      <c r="K439" s="90"/>
      <c r="L439" s="90"/>
      <c r="M439" s="90"/>
      <c r="N439" s="90"/>
      <c r="O439" s="90"/>
      <c r="P439" s="90"/>
      <c r="Q439" s="90"/>
      <c r="R439" s="90"/>
      <c r="S439" s="90"/>
      <c r="T439" s="90"/>
      <c r="U439" s="90"/>
      <c r="V439" s="90"/>
      <c r="W439" s="90"/>
      <c r="X439" s="102"/>
      <c r="Y439" s="101"/>
      <c r="Z439" s="105"/>
      <c r="AA439" s="100"/>
      <c r="AB439" s="101"/>
      <c r="AC439" s="100"/>
      <c r="AD439" s="101"/>
    </row>
    <row r="440" spans="1:30" s="3" customFormat="1" ht="12" customHeight="1" hidden="1">
      <c r="A440" s="94" t="str">
        <f>IF(AND(Input!C$101&gt;0,Input!C106&gt;0,Input!D106="Festival"),UPPER(Input!C$101),"Hide")</f>
        <v>Hide</v>
      </c>
      <c r="B440" s="87">
        <f>IF(Input!C$106&gt;0,UPPER(Input!C$106),"")</f>
      </c>
      <c r="C440" s="99">
        <f>IF(C438&gt;=160,"I",IF(C438&gt;=120,"II",IF(C438&gt;=80,"III",IF(C438=0,"","IV"))))</f>
      </c>
      <c r="D440" s="99"/>
      <c r="E440" s="99">
        <f>IF(E438&gt;=160,"I",IF(E438&gt;=120,"II",IF(E438&gt;=80,"III",IF(E438=0,"","IV"))))</f>
      </c>
      <c r="F440" s="99"/>
      <c r="G440" s="99">
        <f>IF(G438&gt;=160,"I",IF(G438&gt;=120,"II",IF(G438&gt;=80,"III",IF(G438=0,"","IV"))))</f>
      </c>
      <c r="H440" s="99"/>
      <c r="I440" s="99">
        <f>IF(I438&gt;=160,"I",IF(I438&gt;=120,"II",IF(I438&gt;=80,"III",IF(I438=0,"","IV"))))</f>
      </c>
      <c r="J440" s="99"/>
      <c r="K440" s="99">
        <f>IF(K438&gt;=160,"I",IF(K438&gt;=120,"II",IF(K438&gt;=80,"III",IF(K438=0,"","IV"))))</f>
      </c>
      <c r="L440" s="99"/>
      <c r="M440" s="99">
        <f>IF(M438&gt;=160,"I",IF(M438&gt;=120,"II",IF(M438&gt;=80,"III",IF(M438=0,"","IV"))))</f>
      </c>
      <c r="N440" s="99"/>
      <c r="O440" s="97">
        <f>IF(O438&gt;0,"Penalty Applied","")</f>
      </c>
      <c r="P440" s="88" t="s">
        <v>55</v>
      </c>
      <c r="Q440" s="88"/>
      <c r="R440" s="88"/>
      <c r="S440" s="88"/>
      <c r="T440" s="88"/>
      <c r="U440" s="88"/>
      <c r="V440" s="88"/>
      <c r="W440" s="88"/>
      <c r="X440" s="89">
        <f>IF(P438&gt;=80,"I",IF(P438&gt;=60,"II",IF(P438&gt;=40,"III",IF(P438=0,"","IV"))))</f>
      </c>
      <c r="Y440" s="88" t="s">
        <v>55</v>
      </c>
      <c r="Z440" s="97">
        <f>IF(B440&gt;0,B440,"")</f>
      </c>
      <c r="AA440" s="91" t="s">
        <v>55</v>
      </c>
      <c r="AB440" s="88" t="s">
        <v>55</v>
      </c>
      <c r="AC440" s="91" t="s">
        <v>55</v>
      </c>
      <c r="AD440" s="88" t="s">
        <v>55</v>
      </c>
    </row>
    <row r="441" spans="1:30" s="3" customFormat="1" ht="12" customHeight="1" hidden="1">
      <c r="A441" s="95"/>
      <c r="B441" s="87"/>
      <c r="C441" s="99"/>
      <c r="D441" s="99"/>
      <c r="E441" s="99"/>
      <c r="F441" s="99"/>
      <c r="G441" s="99"/>
      <c r="H441" s="99"/>
      <c r="I441" s="99"/>
      <c r="J441" s="99"/>
      <c r="K441" s="99"/>
      <c r="L441" s="99"/>
      <c r="M441" s="99"/>
      <c r="N441" s="99"/>
      <c r="O441" s="97"/>
      <c r="P441" s="88"/>
      <c r="Q441" s="88"/>
      <c r="R441" s="88"/>
      <c r="S441" s="88"/>
      <c r="T441" s="88"/>
      <c r="U441" s="88"/>
      <c r="V441" s="88"/>
      <c r="W441" s="88"/>
      <c r="X441" s="89"/>
      <c r="Y441" s="88"/>
      <c r="Z441" s="97"/>
      <c r="AA441" s="91"/>
      <c r="AB441" s="88"/>
      <c r="AC441" s="91"/>
      <c r="AD441" s="88"/>
    </row>
    <row r="442" spans="1:30" s="3" customFormat="1" ht="12" customHeight="1" hidden="1">
      <c r="A442" s="96" t="str">
        <f>IF(AND(Input!C$101&gt;0,Input!C106&gt;0,Input!D106="Comments Only"),UPPER(Input!C$101),"Hide")</f>
        <v>Hide</v>
      </c>
      <c r="B442" s="87">
        <f>IF(Input!C$106&gt;0,UPPER(Input!C$106),"")</f>
      </c>
      <c r="C442" s="98" t="s">
        <v>54</v>
      </c>
      <c r="D442" s="98"/>
      <c r="E442" s="98" t="s">
        <v>54</v>
      </c>
      <c r="F442" s="98"/>
      <c r="G442" s="98" t="s">
        <v>54</v>
      </c>
      <c r="H442" s="98"/>
      <c r="I442" s="98" t="s">
        <v>54</v>
      </c>
      <c r="J442" s="98"/>
      <c r="K442" s="98" t="s">
        <v>54</v>
      </c>
      <c r="L442" s="98"/>
      <c r="M442" s="98" t="s">
        <v>54</v>
      </c>
      <c r="N442" s="98"/>
      <c r="O442" s="88" t="s">
        <v>55</v>
      </c>
      <c r="P442" s="88" t="s">
        <v>55</v>
      </c>
      <c r="Q442" s="88"/>
      <c r="R442" s="88"/>
      <c r="S442" s="88"/>
      <c r="T442" s="88"/>
      <c r="U442" s="88"/>
      <c r="V442" s="88"/>
      <c r="W442" s="88"/>
      <c r="X442" s="89" t="s">
        <v>55</v>
      </c>
      <c r="Y442" s="88" t="s">
        <v>55</v>
      </c>
      <c r="Z442" s="97">
        <f>IF(B442&gt;0,B442,"")</f>
      </c>
      <c r="AA442" s="91" t="s">
        <v>56</v>
      </c>
      <c r="AB442" s="88" t="s">
        <v>55</v>
      </c>
      <c r="AC442" s="91" t="s">
        <v>56</v>
      </c>
      <c r="AD442" s="88" t="s">
        <v>55</v>
      </c>
    </row>
    <row r="443" spans="1:30" s="3" customFormat="1" ht="12" customHeight="1" hidden="1">
      <c r="A443" s="96"/>
      <c r="B443" s="87"/>
      <c r="C443" s="98"/>
      <c r="D443" s="98"/>
      <c r="E443" s="98"/>
      <c r="F443" s="98"/>
      <c r="G443" s="98"/>
      <c r="H443" s="98"/>
      <c r="I443" s="98"/>
      <c r="J443" s="98"/>
      <c r="K443" s="98"/>
      <c r="L443" s="98"/>
      <c r="M443" s="98"/>
      <c r="N443" s="98"/>
      <c r="O443" s="88"/>
      <c r="P443" s="88"/>
      <c r="Q443" s="88"/>
      <c r="R443" s="88"/>
      <c r="S443" s="88"/>
      <c r="T443" s="88"/>
      <c r="U443" s="88"/>
      <c r="V443" s="88"/>
      <c r="W443" s="88"/>
      <c r="X443" s="89"/>
      <c r="Y443" s="88"/>
      <c r="Z443" s="97"/>
      <c r="AA443" s="91"/>
      <c r="AB443" s="88"/>
      <c r="AC443" s="91"/>
      <c r="AD443" s="88"/>
    </row>
    <row r="444" spans="1:30" s="3" customFormat="1" ht="12" customHeight="1" hidden="1">
      <c r="A444" s="96" t="str">
        <f>IF(AND(Input!C$101&gt;0,Input!C107&gt;0,Input!D107="Competitive"),UPPER(Input!C$101),"Hide")</f>
        <v>Hide</v>
      </c>
      <c r="B444" s="87">
        <f>IF(Input!C$107&gt;0,UPPER(Input!C$107),"")</f>
      </c>
      <c r="C444" s="107"/>
      <c r="D444" s="107"/>
      <c r="E444" s="107"/>
      <c r="F444" s="107"/>
      <c r="G444" s="107"/>
      <c r="H444" s="107"/>
      <c r="I444" s="107"/>
      <c r="J444" s="107"/>
      <c r="K444" s="107"/>
      <c r="L444" s="107"/>
      <c r="M444" s="107"/>
      <c r="N444" s="107"/>
      <c r="O444" s="107"/>
      <c r="P444" s="88">
        <f>(C444+E444+G444+M444)*0.1+(I444+K444)*0.05-O444</f>
        <v>0</v>
      </c>
      <c r="Q444" s="88">
        <f>SUM(INT(C444*100000),INT(E444*100000),INT(G444*100000),INT(I444*50000),INT(K444*50000),INT(M444*100000),-(O444*1000000))</f>
        <v>0</v>
      </c>
      <c r="R444" s="88">
        <f>IF(Q444&gt;0,(RANK(Q444,(Q$412,Q$420,Q$428,Q$436,Q$444,Q$452,Q$460,Q$468,Q$476,Q$484))),"")</f>
      </c>
      <c r="S444" s="88">
        <f>C444+E444</f>
        <v>0</v>
      </c>
      <c r="T444" s="88">
        <f>IF(S444&gt;0,(RANK(S444,(S$412,S$420,S$428,S$436,S$444,S$452,S$460,S$468,S$476,S$484))),"")</f>
      </c>
      <c r="U444" s="88">
        <f>I444+K444</f>
        <v>0</v>
      </c>
      <c r="V444" s="88">
        <f>IF(U444&gt;0,(RANK(U444,(U$412,U$420,U$428,U$436,U$444,U$452,U$460,U$468,U$476,U$484))),"")</f>
      </c>
      <c r="W444" s="106">
        <f>IF((AND(Q444&gt;0,S444&gt;0,U444&gt;0)),1000000-(R444*10000+T444*100+V444),0)</f>
        <v>0</v>
      </c>
      <c r="X444" s="89">
        <f>IF(P444&gt;=80,"I",IF(P444&gt;=60,"II",IF(P444&gt;=40,"III",IF(P444=0,"","IV"))))</f>
      </c>
      <c r="Y444" s="88">
        <f>IF(W444&gt;0,(RANK(W444,(W$412,W$420,W$428,W$436,W$444,W$452,W$460,W$468,W$476,W$484))),"")</f>
      </c>
      <c r="Z444" s="97">
        <f>IF(B444&gt;0,B444,"")</f>
      </c>
      <c r="AA444" s="103"/>
      <c r="AB444" s="88">
        <f>IF(AA444&gt;0,(RANK(AA444,(AA$412,AA$420,AA$428,AA$436,AA$444,AA$452,AA$460,AA$468,AA$476,AA$484))),"")</f>
      </c>
      <c r="AC444" s="103"/>
      <c r="AD444" s="88">
        <f>IF(AC444&gt;0,(RANK(AC444,(AC$412,AC$420,AC$428,AC$436,AC$444,AC$452,AC$460,AC$468,AC$476,AC$484))),"")</f>
      </c>
    </row>
    <row r="445" spans="1:30" s="3" customFormat="1" ht="12" customHeight="1" hidden="1">
      <c r="A445" s="96"/>
      <c r="B445" s="87"/>
      <c r="C445" s="27">
        <f>IF(C444&gt;0,C444*0.1,"")</f>
      </c>
      <c r="D445" s="26">
        <f>IF(C444&gt;0,(RANK(C444,(C$412,C$420,C$428,C$436,C$444,C$452,C$460,C$468,C$476,C$484))),"")</f>
      </c>
      <c r="E445" s="27">
        <f>IF(E444&gt;0,E444*0.1,"")</f>
      </c>
      <c r="F445" s="26">
        <f>IF(E444&gt;0,(RANK(E444,(E$412,E$420,E$428,E$436,E$444,E$452,E$460,E$468,E$476,E$484))),"")</f>
      </c>
      <c r="G445" s="27">
        <f>IF(G444&gt;0,G444*0.1,"")</f>
      </c>
      <c r="H445" s="26">
        <f>IF(G444&gt;0,(RANK(G444,(G$412,G$420,G$428,G$436,G$444,G$452,G$460,G$468,G$476,G$484))),"")</f>
      </c>
      <c r="I445" s="27">
        <f>IF(I444&gt;0,I444*0.05,"")</f>
      </c>
      <c r="J445" s="26">
        <f>IF(I444&gt;0,(RANK(I444,(I$412,I$420,I$428,I$436,I$444,I$452,I$460,I$468,I$476,I$484))),"")</f>
      </c>
      <c r="K445" s="27">
        <f>IF(K444&gt;0,K444*0.05,"")</f>
      </c>
      <c r="L445" s="26">
        <f>IF(K444&gt;0,(RANK(K444,(K$412,K$420,K$428,K$436,K$444,K$452,K$460,K$468,K$476,K$484))),"")</f>
      </c>
      <c r="M445" s="27">
        <f>IF(M444&gt;0,M444*0.1,"")</f>
      </c>
      <c r="N445" s="26">
        <f>IF(M444&gt;0,(RANK(M444,(M$412,M$420,M$428,M$436,M$444,M$452,M$460,M$468,M$476,M$484))),"")</f>
      </c>
      <c r="O445" s="107"/>
      <c r="P445" s="88"/>
      <c r="Q445" s="88"/>
      <c r="R445" s="88"/>
      <c r="S445" s="88"/>
      <c r="T445" s="88"/>
      <c r="U445" s="88"/>
      <c r="V445" s="88"/>
      <c r="W445" s="106"/>
      <c r="X445" s="89"/>
      <c r="Y445" s="88"/>
      <c r="Z445" s="97"/>
      <c r="AA445" s="103"/>
      <c r="AB445" s="88"/>
      <c r="AC445" s="103"/>
      <c r="AD445" s="88"/>
    </row>
    <row r="446" spans="1:30" s="3" customFormat="1" ht="12" customHeight="1" hidden="1">
      <c r="A446" s="92" t="str">
        <f>IF(AND(Input!C$101&gt;0,Input!C107&gt;0,Input!D107="Festival"),UPPER(Input!C$101),"Hide")</f>
        <v>Hide</v>
      </c>
      <c r="B446" s="86">
        <f>IF(Input!C$107&gt;0,(UPPER(Input!C$107)&amp;" (Scores)"),"")</f>
      </c>
      <c r="C446" s="104"/>
      <c r="D446" s="104"/>
      <c r="E446" s="104"/>
      <c r="F446" s="104"/>
      <c r="G446" s="104"/>
      <c r="H446" s="104"/>
      <c r="I446" s="104"/>
      <c r="J446" s="104"/>
      <c r="K446" s="104"/>
      <c r="L446" s="104"/>
      <c r="M446" s="104"/>
      <c r="N446" s="104"/>
      <c r="O446" s="48"/>
      <c r="P446" s="49">
        <f>(C446+E446+G446+M446)*0.1+(I446+K446)*0.05-O446</f>
        <v>0</v>
      </c>
      <c r="Q446" s="90"/>
      <c r="R446" s="90"/>
      <c r="S446" s="90"/>
      <c r="T446" s="90"/>
      <c r="U446" s="90"/>
      <c r="V446" s="90"/>
      <c r="W446" s="90"/>
      <c r="X446" s="102"/>
      <c r="Y446" s="101"/>
      <c r="Z446" s="105">
        <f>IF(B446&gt;0,B446,"")</f>
      </c>
      <c r="AA446" s="100"/>
      <c r="AB446" s="101"/>
      <c r="AC446" s="100"/>
      <c r="AD446" s="101"/>
    </row>
    <row r="447" spans="1:30" s="3" customFormat="1" ht="12" customHeight="1" hidden="1">
      <c r="A447" s="93"/>
      <c r="B447" s="86"/>
      <c r="C447" s="90" t="s">
        <v>57</v>
      </c>
      <c r="D447" s="90"/>
      <c r="E447" s="90"/>
      <c r="F447" s="90"/>
      <c r="G447" s="90"/>
      <c r="H447" s="90"/>
      <c r="I447" s="90"/>
      <c r="J447" s="90"/>
      <c r="K447" s="90"/>
      <c r="L447" s="90"/>
      <c r="M447" s="90"/>
      <c r="N447" s="90"/>
      <c r="O447" s="90"/>
      <c r="P447" s="90"/>
      <c r="Q447" s="90"/>
      <c r="R447" s="90"/>
      <c r="S447" s="90"/>
      <c r="T447" s="90"/>
      <c r="U447" s="90"/>
      <c r="V447" s="90"/>
      <c r="W447" s="90"/>
      <c r="X447" s="102"/>
      <c r="Y447" s="101"/>
      <c r="Z447" s="105"/>
      <c r="AA447" s="100"/>
      <c r="AB447" s="101"/>
      <c r="AC447" s="100"/>
      <c r="AD447" s="101"/>
    </row>
    <row r="448" spans="1:30" s="3" customFormat="1" ht="12" customHeight="1" hidden="1">
      <c r="A448" s="94" t="str">
        <f>IF(AND(Input!C$101&gt;0,Input!C107&gt;0,Input!D107="Festival"),UPPER(Input!C$101),"Hide")</f>
        <v>Hide</v>
      </c>
      <c r="B448" s="87">
        <f>IF(Input!C$107&gt;0,UPPER(Input!C$107),"")</f>
      </c>
      <c r="C448" s="99">
        <f>IF(C446&gt;=160,"I",IF(C446&gt;=120,"II",IF(C446&gt;=80,"III",IF(C446=0,"","IV"))))</f>
      </c>
      <c r="D448" s="99"/>
      <c r="E448" s="99">
        <f>IF(E446&gt;=160,"I",IF(E446&gt;=120,"II",IF(E446&gt;=80,"III",IF(E446=0,"","IV"))))</f>
      </c>
      <c r="F448" s="99"/>
      <c r="G448" s="99">
        <f>IF(G446&gt;=160,"I",IF(G446&gt;=120,"II",IF(G446&gt;=80,"III",IF(G446=0,"","IV"))))</f>
      </c>
      <c r="H448" s="99"/>
      <c r="I448" s="99">
        <f>IF(I446&gt;=160,"I",IF(I446&gt;=120,"II",IF(I446&gt;=80,"III",IF(I446=0,"","IV"))))</f>
      </c>
      <c r="J448" s="99"/>
      <c r="K448" s="99">
        <f>IF(K446&gt;=160,"I",IF(K446&gt;=120,"II",IF(K446&gt;=80,"III",IF(K446=0,"","IV"))))</f>
      </c>
      <c r="L448" s="99"/>
      <c r="M448" s="99">
        <f>IF(M446&gt;=160,"I",IF(M446&gt;=120,"II",IF(M446&gt;=80,"III",IF(M446=0,"","IV"))))</f>
      </c>
      <c r="N448" s="99"/>
      <c r="O448" s="97">
        <f>IF(O446&gt;0,"Penalty Applied","")</f>
      </c>
      <c r="P448" s="88" t="s">
        <v>55</v>
      </c>
      <c r="Q448" s="88"/>
      <c r="R448" s="88"/>
      <c r="S448" s="88"/>
      <c r="T448" s="88"/>
      <c r="U448" s="88"/>
      <c r="V448" s="88"/>
      <c r="W448" s="88"/>
      <c r="X448" s="89">
        <f>IF(P446&gt;=80,"I",IF(P446&gt;=60,"II",IF(P446&gt;=40,"III",IF(P446=0,"","IV"))))</f>
      </c>
      <c r="Y448" s="88" t="s">
        <v>55</v>
      </c>
      <c r="Z448" s="97">
        <f>IF(B448&gt;0,B448,"")</f>
      </c>
      <c r="AA448" s="91" t="s">
        <v>55</v>
      </c>
      <c r="AB448" s="88" t="s">
        <v>55</v>
      </c>
      <c r="AC448" s="91" t="s">
        <v>55</v>
      </c>
      <c r="AD448" s="88" t="s">
        <v>55</v>
      </c>
    </row>
    <row r="449" spans="1:30" s="3" customFormat="1" ht="12" customHeight="1" hidden="1">
      <c r="A449" s="95"/>
      <c r="B449" s="87"/>
      <c r="C449" s="99"/>
      <c r="D449" s="99"/>
      <c r="E449" s="99"/>
      <c r="F449" s="99"/>
      <c r="G449" s="99"/>
      <c r="H449" s="99"/>
      <c r="I449" s="99"/>
      <c r="J449" s="99"/>
      <c r="K449" s="99"/>
      <c r="L449" s="99"/>
      <c r="M449" s="99"/>
      <c r="N449" s="99"/>
      <c r="O449" s="97"/>
      <c r="P449" s="88"/>
      <c r="Q449" s="88"/>
      <c r="R449" s="88"/>
      <c r="S449" s="88"/>
      <c r="T449" s="88"/>
      <c r="U449" s="88"/>
      <c r="V449" s="88"/>
      <c r="W449" s="88"/>
      <c r="X449" s="89"/>
      <c r="Y449" s="88"/>
      <c r="Z449" s="97"/>
      <c r="AA449" s="91"/>
      <c r="AB449" s="88"/>
      <c r="AC449" s="91"/>
      <c r="AD449" s="88"/>
    </row>
    <row r="450" spans="1:30" s="3" customFormat="1" ht="12" customHeight="1" hidden="1">
      <c r="A450" s="96" t="str">
        <f>IF(AND(Input!C$101&gt;0,Input!C107&gt;0,Input!D107="Comments Only"),UPPER(Input!C$101),"Hide")</f>
        <v>Hide</v>
      </c>
      <c r="B450" s="87">
        <f>IF(Input!C$107&gt;0,UPPER(Input!C$107),"")</f>
      </c>
      <c r="C450" s="98" t="s">
        <v>54</v>
      </c>
      <c r="D450" s="98"/>
      <c r="E450" s="98" t="s">
        <v>54</v>
      </c>
      <c r="F450" s="98"/>
      <c r="G450" s="98" t="s">
        <v>54</v>
      </c>
      <c r="H450" s="98"/>
      <c r="I450" s="98" t="s">
        <v>54</v>
      </c>
      <c r="J450" s="98"/>
      <c r="K450" s="98" t="s">
        <v>54</v>
      </c>
      <c r="L450" s="98"/>
      <c r="M450" s="98" t="s">
        <v>54</v>
      </c>
      <c r="N450" s="98"/>
      <c r="O450" s="88" t="s">
        <v>55</v>
      </c>
      <c r="P450" s="88" t="s">
        <v>55</v>
      </c>
      <c r="Q450" s="88"/>
      <c r="R450" s="88"/>
      <c r="S450" s="88"/>
      <c r="T450" s="88"/>
      <c r="U450" s="88"/>
      <c r="V450" s="88"/>
      <c r="W450" s="88"/>
      <c r="X450" s="89" t="s">
        <v>55</v>
      </c>
      <c r="Y450" s="88" t="s">
        <v>55</v>
      </c>
      <c r="Z450" s="97">
        <f>IF(B450&gt;0,B450,"")</f>
      </c>
      <c r="AA450" s="91" t="s">
        <v>56</v>
      </c>
      <c r="AB450" s="88" t="s">
        <v>55</v>
      </c>
      <c r="AC450" s="91" t="s">
        <v>56</v>
      </c>
      <c r="AD450" s="88" t="s">
        <v>55</v>
      </c>
    </row>
    <row r="451" spans="1:30" s="3" customFormat="1" ht="12" customHeight="1" hidden="1">
      <c r="A451" s="96"/>
      <c r="B451" s="87"/>
      <c r="C451" s="98"/>
      <c r="D451" s="98"/>
      <c r="E451" s="98"/>
      <c r="F451" s="98"/>
      <c r="G451" s="98"/>
      <c r="H451" s="98"/>
      <c r="I451" s="98"/>
      <c r="J451" s="98"/>
      <c r="K451" s="98"/>
      <c r="L451" s="98"/>
      <c r="M451" s="98"/>
      <c r="N451" s="98"/>
      <c r="O451" s="88"/>
      <c r="P451" s="88"/>
      <c r="Q451" s="88"/>
      <c r="R451" s="88"/>
      <c r="S451" s="88"/>
      <c r="T451" s="88"/>
      <c r="U451" s="88"/>
      <c r="V451" s="88"/>
      <c r="W451" s="88"/>
      <c r="X451" s="89"/>
      <c r="Y451" s="88"/>
      <c r="Z451" s="97"/>
      <c r="AA451" s="91"/>
      <c r="AB451" s="88"/>
      <c r="AC451" s="91"/>
      <c r="AD451" s="88"/>
    </row>
    <row r="452" spans="1:30" s="3" customFormat="1" ht="12" customHeight="1" hidden="1">
      <c r="A452" s="96" t="str">
        <f>IF(AND(Input!C$101&gt;0,Input!C108&gt;0,Input!D108="Competitive"),UPPER(Input!C$101),"Hide")</f>
        <v>Hide</v>
      </c>
      <c r="B452" s="87">
        <f>IF(Input!C$108&gt;0,UPPER(Input!C$108),"")</f>
      </c>
      <c r="C452" s="107"/>
      <c r="D452" s="107"/>
      <c r="E452" s="107"/>
      <c r="F452" s="107"/>
      <c r="G452" s="107"/>
      <c r="H452" s="107"/>
      <c r="I452" s="107"/>
      <c r="J452" s="107"/>
      <c r="K452" s="107"/>
      <c r="L452" s="107"/>
      <c r="M452" s="107"/>
      <c r="N452" s="107"/>
      <c r="O452" s="107"/>
      <c r="P452" s="88">
        <f>(C452+E452+G452+M452)*0.1+(I452+K452)*0.05-O452</f>
        <v>0</v>
      </c>
      <c r="Q452" s="88">
        <f>SUM(INT(C452*100000),INT(E452*100000),INT(G452*100000),INT(I452*50000),INT(K452*50000),INT(M452*100000),-(O452*1000000))</f>
        <v>0</v>
      </c>
      <c r="R452" s="88">
        <f>IF(Q452&gt;0,(RANK(Q452,(Q$412,Q$420,Q$428,Q$436,Q$444,Q$452,Q$460,Q$468,Q$476,Q$484))),"")</f>
      </c>
      <c r="S452" s="88">
        <f>C452+E452</f>
        <v>0</v>
      </c>
      <c r="T452" s="88">
        <f>IF(S452&gt;0,(RANK(S452,(S$412,S$420,S$428,S$436,S$444,S$452,S$460,S$468,S$476,S$484))),"")</f>
      </c>
      <c r="U452" s="88">
        <f>I452+K452</f>
        <v>0</v>
      </c>
      <c r="V452" s="88">
        <f>IF(U452&gt;0,(RANK(U452,(U$412,U$420,U$428,U$436,U$444,U$452,U$460,U$468,U$476,U$484))),"")</f>
      </c>
      <c r="W452" s="106">
        <f>IF((AND(Q452&gt;0,S452&gt;0,U452&gt;0)),1000000-(R452*10000+T452*100+V452),0)</f>
        <v>0</v>
      </c>
      <c r="X452" s="89">
        <f>IF(P452&gt;=80,"I",IF(P452&gt;=60,"II",IF(P452&gt;=40,"III",IF(P452=0,"","IV"))))</f>
      </c>
      <c r="Y452" s="88">
        <f>IF(W452&gt;0,(RANK(W452,(W$412,W$420,W$428,W$436,W$444,W$452,W$460,W$468,W$476,W$484))),"")</f>
      </c>
      <c r="Z452" s="97">
        <f>IF(B452&gt;0,B452,"")</f>
      </c>
      <c r="AA452" s="103"/>
      <c r="AB452" s="88">
        <f>IF(AA452&gt;0,(RANK(AA452,(AA$412,AA$420,AA$428,AA$436,AA$444,AA$452,AA$460,AA$468,AA$476,AA$484))),"")</f>
      </c>
      <c r="AC452" s="103"/>
      <c r="AD452" s="88">
        <f>IF(AC452&gt;0,(RANK(AC452,(AC$412,AC$420,AC$428,AC$436,AC$444,AC$452,AC$460,AC$468,AC$476,AC$484))),"")</f>
      </c>
    </row>
    <row r="453" spans="1:30" ht="12" customHeight="1" hidden="1">
      <c r="A453" s="96"/>
      <c r="B453" s="87"/>
      <c r="C453" s="27">
        <f>IF(C452&gt;0,C452*0.1,"")</f>
      </c>
      <c r="D453" s="26">
        <f>IF(C452&gt;0,(RANK(C452,(C$412,C$420,C$428,C$436,C$444,C$452,C$460,C$468,C$476,C$484))),"")</f>
      </c>
      <c r="E453" s="27">
        <f>IF(E452&gt;0,E452*0.1,"")</f>
      </c>
      <c r="F453" s="26">
        <f>IF(E452&gt;0,(RANK(E452,(E$412,E$420,E$428,E$436,E$444,E$452,E$460,E$468,E$476,E$484))),"")</f>
      </c>
      <c r="G453" s="27">
        <f>IF(G452&gt;0,G452*0.1,"")</f>
      </c>
      <c r="H453" s="26">
        <f>IF(G452&gt;0,(RANK(G452,(G$412,G$420,G$428,G$436,G$444,G$452,G$460,G$468,G$476,G$484))),"")</f>
      </c>
      <c r="I453" s="27">
        <f>IF(I452&gt;0,I452*0.05,"")</f>
      </c>
      <c r="J453" s="26">
        <f>IF(I452&gt;0,(RANK(I452,(I$412,I$420,I$428,I$436,I$444,I$452,I$460,I$468,I$476,I$484))),"")</f>
      </c>
      <c r="K453" s="27">
        <f>IF(K452&gt;0,K452*0.05,"")</f>
      </c>
      <c r="L453" s="26">
        <f>IF(K452&gt;0,(RANK(K452,(K$412,K$420,K$428,K$436,K$444,K$452,K$460,K$468,K$476,K$484))),"")</f>
      </c>
      <c r="M453" s="27">
        <f>IF(M452&gt;0,M452*0.1,"")</f>
      </c>
      <c r="N453" s="26">
        <f>IF(M452&gt;0,(RANK(M452,(M$412,M$420,M$428,M$436,M$444,M$452,M$460,M$468,M$476,M$484))),"")</f>
      </c>
      <c r="O453" s="107"/>
      <c r="P453" s="88"/>
      <c r="Q453" s="88"/>
      <c r="R453" s="88"/>
      <c r="S453" s="88"/>
      <c r="T453" s="88"/>
      <c r="U453" s="88"/>
      <c r="V453" s="88"/>
      <c r="W453" s="106"/>
      <c r="X453" s="89"/>
      <c r="Y453" s="88"/>
      <c r="Z453" s="97"/>
      <c r="AA453" s="103"/>
      <c r="AB453" s="88"/>
      <c r="AC453" s="103"/>
      <c r="AD453" s="88"/>
    </row>
    <row r="454" spans="1:30" s="3" customFormat="1" ht="12" customHeight="1" hidden="1">
      <c r="A454" s="92" t="str">
        <f>IF(AND(Input!C$101&gt;0,Input!C108&gt;0,Input!D108="Festival"),UPPER(Input!C$101),"Hide")</f>
        <v>Hide</v>
      </c>
      <c r="B454" s="86">
        <f>IF(Input!C$108&gt;0,(UPPER(Input!C$108)&amp;" (Scores)"),"")</f>
      </c>
      <c r="C454" s="104"/>
      <c r="D454" s="104"/>
      <c r="E454" s="104"/>
      <c r="F454" s="104"/>
      <c r="G454" s="104"/>
      <c r="H454" s="104"/>
      <c r="I454" s="104"/>
      <c r="J454" s="104"/>
      <c r="K454" s="104"/>
      <c r="L454" s="104"/>
      <c r="M454" s="104"/>
      <c r="N454" s="104"/>
      <c r="O454" s="48"/>
      <c r="P454" s="49">
        <f>(C454+E454+G454+M454)*0.1+(I454+K454)*0.05-O454</f>
        <v>0</v>
      </c>
      <c r="Q454" s="90"/>
      <c r="R454" s="90"/>
      <c r="S454" s="90"/>
      <c r="T454" s="90"/>
      <c r="U454" s="90"/>
      <c r="V454" s="90"/>
      <c r="W454" s="90"/>
      <c r="X454" s="102"/>
      <c r="Y454" s="101"/>
      <c r="Z454" s="105">
        <f>IF(B454&gt;0,B454,"")</f>
      </c>
      <c r="AA454" s="100"/>
      <c r="AB454" s="101"/>
      <c r="AC454" s="100"/>
      <c r="AD454" s="101"/>
    </row>
    <row r="455" spans="1:30" s="3" customFormat="1" ht="12" customHeight="1" hidden="1">
      <c r="A455" s="93"/>
      <c r="B455" s="86"/>
      <c r="C455" s="90" t="s">
        <v>57</v>
      </c>
      <c r="D455" s="90"/>
      <c r="E455" s="90"/>
      <c r="F455" s="90"/>
      <c r="G455" s="90"/>
      <c r="H455" s="90"/>
      <c r="I455" s="90"/>
      <c r="J455" s="90"/>
      <c r="K455" s="90"/>
      <c r="L455" s="90"/>
      <c r="M455" s="90"/>
      <c r="N455" s="90"/>
      <c r="O455" s="90"/>
      <c r="P455" s="90"/>
      <c r="Q455" s="90"/>
      <c r="R455" s="90"/>
      <c r="S455" s="90"/>
      <c r="T455" s="90"/>
      <c r="U455" s="90"/>
      <c r="V455" s="90"/>
      <c r="W455" s="90"/>
      <c r="X455" s="102"/>
      <c r="Y455" s="101"/>
      <c r="Z455" s="105"/>
      <c r="AA455" s="100"/>
      <c r="AB455" s="101"/>
      <c r="AC455" s="100"/>
      <c r="AD455" s="101"/>
    </row>
    <row r="456" spans="1:30" s="3" customFormat="1" ht="12" customHeight="1" hidden="1">
      <c r="A456" s="94" t="str">
        <f>IF(AND(Input!C$101&gt;0,Input!C108&gt;0,Input!D108="Festival"),UPPER(Input!C$101),"Hide")</f>
        <v>Hide</v>
      </c>
      <c r="B456" s="87">
        <f>IF(Input!C$108&gt;0,UPPER(Input!C$108),"")</f>
      </c>
      <c r="C456" s="99">
        <f>IF(C454&gt;=160,"I",IF(C454&gt;=120,"II",IF(C454&gt;=80,"III",IF(C454=0,"","IV"))))</f>
      </c>
      <c r="D456" s="99"/>
      <c r="E456" s="99">
        <f>IF(E454&gt;=160,"I",IF(E454&gt;=120,"II",IF(E454&gt;=80,"III",IF(E454=0,"","IV"))))</f>
      </c>
      <c r="F456" s="99"/>
      <c r="G456" s="99">
        <f>IF(G454&gt;=160,"I",IF(G454&gt;=120,"II",IF(G454&gt;=80,"III",IF(G454=0,"","IV"))))</f>
      </c>
      <c r="H456" s="99"/>
      <c r="I456" s="99">
        <f>IF(I454&gt;=160,"I",IF(I454&gt;=120,"II",IF(I454&gt;=80,"III",IF(I454=0,"","IV"))))</f>
      </c>
      <c r="J456" s="99"/>
      <c r="K456" s="99">
        <f>IF(K454&gt;=160,"I",IF(K454&gt;=120,"II",IF(K454&gt;=80,"III",IF(K454=0,"","IV"))))</f>
      </c>
      <c r="L456" s="99"/>
      <c r="M456" s="99">
        <f>IF(M454&gt;=160,"I",IF(M454&gt;=120,"II",IF(M454&gt;=80,"III",IF(M454=0,"","IV"))))</f>
      </c>
      <c r="N456" s="99"/>
      <c r="O456" s="97">
        <f>IF(O454&gt;0,"Penalty Applied","")</f>
      </c>
      <c r="P456" s="88" t="s">
        <v>55</v>
      </c>
      <c r="Q456" s="88"/>
      <c r="R456" s="88"/>
      <c r="S456" s="88"/>
      <c r="T456" s="88"/>
      <c r="U456" s="88"/>
      <c r="V456" s="88"/>
      <c r="W456" s="88"/>
      <c r="X456" s="89">
        <f>IF(P454&gt;=80,"I",IF(P454&gt;=60,"II",IF(P454&gt;=40,"III",IF(P454=0,"","IV"))))</f>
      </c>
      <c r="Y456" s="88" t="s">
        <v>55</v>
      </c>
      <c r="Z456" s="97">
        <f>IF(B456&gt;0,B456,"")</f>
      </c>
      <c r="AA456" s="91" t="s">
        <v>55</v>
      </c>
      <c r="AB456" s="88" t="s">
        <v>55</v>
      </c>
      <c r="AC456" s="91" t="s">
        <v>55</v>
      </c>
      <c r="AD456" s="88" t="s">
        <v>55</v>
      </c>
    </row>
    <row r="457" spans="1:30" s="3" customFormat="1" ht="12" customHeight="1" hidden="1">
      <c r="A457" s="95"/>
      <c r="B457" s="87"/>
      <c r="C457" s="99"/>
      <c r="D457" s="99"/>
      <c r="E457" s="99"/>
      <c r="F457" s="99"/>
      <c r="G457" s="99"/>
      <c r="H457" s="99"/>
      <c r="I457" s="99"/>
      <c r="J457" s="99"/>
      <c r="K457" s="99"/>
      <c r="L457" s="99"/>
      <c r="M457" s="99"/>
      <c r="N457" s="99"/>
      <c r="O457" s="97"/>
      <c r="P457" s="88"/>
      <c r="Q457" s="88"/>
      <c r="R457" s="88"/>
      <c r="S457" s="88"/>
      <c r="T457" s="88"/>
      <c r="U457" s="88"/>
      <c r="V457" s="88"/>
      <c r="W457" s="88"/>
      <c r="X457" s="89"/>
      <c r="Y457" s="88"/>
      <c r="Z457" s="97"/>
      <c r="AA457" s="91"/>
      <c r="AB457" s="88"/>
      <c r="AC457" s="91"/>
      <c r="AD457" s="88"/>
    </row>
    <row r="458" spans="1:30" s="3" customFormat="1" ht="12" customHeight="1" hidden="1">
      <c r="A458" s="96" t="str">
        <f>IF(AND(Input!C$101&gt;0,Input!C108&gt;0,Input!D108="Comments Only"),UPPER(Input!C$101),"Hide")</f>
        <v>Hide</v>
      </c>
      <c r="B458" s="87">
        <f>IF(Input!C$108&gt;0,UPPER(Input!C$108),"")</f>
      </c>
      <c r="C458" s="98" t="s">
        <v>54</v>
      </c>
      <c r="D458" s="98"/>
      <c r="E458" s="98" t="s">
        <v>54</v>
      </c>
      <c r="F458" s="98"/>
      <c r="G458" s="98" t="s">
        <v>54</v>
      </c>
      <c r="H458" s="98"/>
      <c r="I458" s="98" t="s">
        <v>54</v>
      </c>
      <c r="J458" s="98"/>
      <c r="K458" s="98" t="s">
        <v>54</v>
      </c>
      <c r="L458" s="98"/>
      <c r="M458" s="98" t="s">
        <v>54</v>
      </c>
      <c r="N458" s="98"/>
      <c r="O458" s="88" t="s">
        <v>55</v>
      </c>
      <c r="P458" s="88" t="s">
        <v>55</v>
      </c>
      <c r="Q458" s="88"/>
      <c r="R458" s="88"/>
      <c r="S458" s="88"/>
      <c r="T458" s="88"/>
      <c r="U458" s="88"/>
      <c r="V458" s="88"/>
      <c r="W458" s="88"/>
      <c r="X458" s="89" t="s">
        <v>55</v>
      </c>
      <c r="Y458" s="88" t="s">
        <v>55</v>
      </c>
      <c r="Z458" s="97">
        <f>IF(B458&gt;0,B458,"")</f>
      </c>
      <c r="AA458" s="91" t="s">
        <v>56</v>
      </c>
      <c r="AB458" s="88" t="s">
        <v>55</v>
      </c>
      <c r="AC458" s="91" t="s">
        <v>56</v>
      </c>
      <c r="AD458" s="88" t="s">
        <v>55</v>
      </c>
    </row>
    <row r="459" spans="1:30" s="3" customFormat="1" ht="12" customHeight="1" hidden="1">
      <c r="A459" s="96"/>
      <c r="B459" s="87"/>
      <c r="C459" s="98"/>
      <c r="D459" s="98"/>
      <c r="E459" s="98"/>
      <c r="F459" s="98"/>
      <c r="G459" s="98"/>
      <c r="H459" s="98"/>
      <c r="I459" s="98"/>
      <c r="J459" s="98"/>
      <c r="K459" s="98"/>
      <c r="L459" s="98"/>
      <c r="M459" s="98"/>
      <c r="N459" s="98"/>
      <c r="O459" s="88"/>
      <c r="P459" s="88"/>
      <c r="Q459" s="88"/>
      <c r="R459" s="88"/>
      <c r="S459" s="88"/>
      <c r="T459" s="88"/>
      <c r="U459" s="88"/>
      <c r="V459" s="88"/>
      <c r="W459" s="88"/>
      <c r="X459" s="89"/>
      <c r="Y459" s="88"/>
      <c r="Z459" s="97"/>
      <c r="AA459" s="91"/>
      <c r="AB459" s="88"/>
      <c r="AC459" s="91"/>
      <c r="AD459" s="88"/>
    </row>
    <row r="460" spans="1:30" ht="12" customHeight="1" hidden="1">
      <c r="A460" s="96" t="str">
        <f>IF(AND(Input!C$101&gt;0,Input!C109&gt;0,Input!D109="Competitive"),UPPER(Input!C$101),"Hide")</f>
        <v>Hide</v>
      </c>
      <c r="B460" s="87">
        <f>IF(Input!C$109&gt;0,UPPER(Input!C$109),"")</f>
      </c>
      <c r="C460" s="107"/>
      <c r="D460" s="107"/>
      <c r="E460" s="107"/>
      <c r="F460" s="107"/>
      <c r="G460" s="107"/>
      <c r="H460" s="107"/>
      <c r="I460" s="107"/>
      <c r="J460" s="107"/>
      <c r="K460" s="107"/>
      <c r="L460" s="107"/>
      <c r="M460" s="107"/>
      <c r="N460" s="107"/>
      <c r="O460" s="107"/>
      <c r="P460" s="88">
        <f>(C460+E460+G460+M460)*0.1+(I460+K460)*0.05-O460</f>
        <v>0</v>
      </c>
      <c r="Q460" s="88">
        <f>SUM(INT(C460*100000),INT(E460*100000),INT(G460*100000),INT(I460*50000),INT(K460*50000),INT(M460*100000),-(O460*1000000))</f>
        <v>0</v>
      </c>
      <c r="R460" s="88">
        <f>IF(Q460&gt;0,(RANK(Q460,(Q$412,Q$420,Q$428,Q$436,Q$444,Q$452,Q$460,Q$468,Q$476,Q$484))),"")</f>
      </c>
      <c r="S460" s="88">
        <f>C460+E460</f>
        <v>0</v>
      </c>
      <c r="T460" s="88">
        <f>IF(S460&gt;0,(RANK(S460,(S$412,S$420,S$428,S$436,S$444,S$452,S$460,S$468,S$476,S$484))),"")</f>
      </c>
      <c r="U460" s="88">
        <f>I460+K460</f>
        <v>0</v>
      </c>
      <c r="V460" s="88">
        <f>IF(U460&gt;0,(RANK(U460,(U$412,U$420,U$428,U$436,U$444,U$452,U$460,U$468,U$476,U$484))),"")</f>
      </c>
      <c r="W460" s="106">
        <f>IF((AND(Q460&gt;0,S460&gt;0,U460&gt;0)),1000000-(R460*10000+T460*100+V460),0)</f>
        <v>0</v>
      </c>
      <c r="X460" s="89">
        <f>IF(P460&gt;=80,"I",IF(P460&gt;=60,"II",IF(P460&gt;=40,"III",IF(P460=0,"","IV"))))</f>
      </c>
      <c r="Y460" s="88">
        <f>IF(W460&gt;0,(RANK(W460,(W$412,W$420,W$428,W$436,W$444,W$452,W$460,W$468,W$476,W$484))),"")</f>
      </c>
      <c r="Z460" s="97">
        <f>IF(B460&gt;0,B460,"")</f>
      </c>
      <c r="AA460" s="103"/>
      <c r="AB460" s="88">
        <f>IF(AA460&gt;0,(RANK(AA460,(AA$412,AA$420,AA$428,AA$436,AA$444,AA$452,AA$460,AA$468,AA$476,AA$484))),"")</f>
      </c>
      <c r="AC460" s="103"/>
      <c r="AD460" s="88">
        <f>IF(AC460&gt;0,(RANK(AC460,(AC$412,AC$420,AC$428,AC$436,AC$444,AC$452,AC$460,AC$468,AC$476,AC$484))),"")</f>
      </c>
    </row>
    <row r="461" spans="1:30" ht="12" customHeight="1" hidden="1">
      <c r="A461" s="96"/>
      <c r="B461" s="87"/>
      <c r="C461" s="27">
        <f>IF(C460&gt;0,C460*0.1,"")</f>
      </c>
      <c r="D461" s="26">
        <f>IF(C460&gt;0,(RANK(C460,(C$412,C$420,C$428,C$436,C$444,C$452,C$460,C$468,C$476,C$484))),"")</f>
      </c>
      <c r="E461" s="27">
        <f>IF(E460&gt;0,E460*0.1,"")</f>
      </c>
      <c r="F461" s="26">
        <f>IF(E460&gt;0,(RANK(E460,(E$412,E$420,E$428,E$436,E$444,E$452,E$460,E$468,E$476,E$484))),"")</f>
      </c>
      <c r="G461" s="27">
        <f>IF(G460&gt;0,G460*0.1,"")</f>
      </c>
      <c r="H461" s="26">
        <f>IF(G460&gt;0,(RANK(G460,(G$412,G$420,G$428,G$436,G$444,G$452,G$460,G$468,G$476,G$484))),"")</f>
      </c>
      <c r="I461" s="27">
        <f>IF(I460&gt;0,I460*0.05,"")</f>
      </c>
      <c r="J461" s="26">
        <f>IF(I460&gt;0,(RANK(I460,(I$412,I$420,I$428,I$436,I$444,I$452,I$460,I$468,I$476,I$484))),"")</f>
      </c>
      <c r="K461" s="27">
        <f>IF(K460&gt;0,K460*0.05,"")</f>
      </c>
      <c r="L461" s="26">
        <f>IF(K460&gt;0,(RANK(K460,(K$412,K$420,K$428,K$436,K$444,K$452,K$460,K$468,K$476,K$484))),"")</f>
      </c>
      <c r="M461" s="27">
        <f>IF(M460&gt;0,M460*0.1,"")</f>
      </c>
      <c r="N461" s="26">
        <f>IF(M460&gt;0,(RANK(M460,(M$412,M$420,M$428,M$436,M$444,M$452,M$460,M$468,M$476,M$484))),"")</f>
      </c>
      <c r="O461" s="107"/>
      <c r="P461" s="88"/>
      <c r="Q461" s="88"/>
      <c r="R461" s="88"/>
      <c r="S461" s="88"/>
      <c r="T461" s="88"/>
      <c r="U461" s="88"/>
      <c r="V461" s="88"/>
      <c r="W461" s="106"/>
      <c r="X461" s="89"/>
      <c r="Y461" s="88"/>
      <c r="Z461" s="97"/>
      <c r="AA461" s="103"/>
      <c r="AB461" s="88"/>
      <c r="AC461" s="103"/>
      <c r="AD461" s="88"/>
    </row>
    <row r="462" spans="1:30" s="3" customFormat="1" ht="12" customHeight="1" hidden="1">
      <c r="A462" s="92" t="str">
        <f>IF(AND(Input!C$101&gt;0,Input!C109&gt;0,Input!D109="Festival"),UPPER(Input!C$101),"Hide")</f>
        <v>Hide</v>
      </c>
      <c r="B462" s="86">
        <f>IF(Input!C$109&gt;0,(UPPER(Input!C$109)&amp;" (Scores)"),"")</f>
      </c>
      <c r="C462" s="104"/>
      <c r="D462" s="104"/>
      <c r="E462" s="104"/>
      <c r="F462" s="104"/>
      <c r="G462" s="104"/>
      <c r="H462" s="104"/>
      <c r="I462" s="104"/>
      <c r="J462" s="104"/>
      <c r="K462" s="104"/>
      <c r="L462" s="104"/>
      <c r="M462" s="104"/>
      <c r="N462" s="104"/>
      <c r="O462" s="48"/>
      <c r="P462" s="49">
        <f>(C462+E462+G462+M462)*0.1+(I462+K462)*0.05-O462</f>
        <v>0</v>
      </c>
      <c r="Q462" s="90"/>
      <c r="R462" s="90"/>
      <c r="S462" s="90"/>
      <c r="T462" s="90"/>
      <c r="U462" s="90"/>
      <c r="V462" s="90"/>
      <c r="W462" s="90"/>
      <c r="X462" s="102"/>
      <c r="Y462" s="101"/>
      <c r="Z462" s="105">
        <f>IF(B462&gt;0,B462,"")</f>
      </c>
      <c r="AA462" s="100"/>
      <c r="AB462" s="101"/>
      <c r="AC462" s="100"/>
      <c r="AD462" s="101"/>
    </row>
    <row r="463" spans="1:30" s="3" customFormat="1" ht="12" customHeight="1" hidden="1">
      <c r="A463" s="93"/>
      <c r="B463" s="86"/>
      <c r="C463" s="90" t="s">
        <v>57</v>
      </c>
      <c r="D463" s="90"/>
      <c r="E463" s="90"/>
      <c r="F463" s="90"/>
      <c r="G463" s="90"/>
      <c r="H463" s="90"/>
      <c r="I463" s="90"/>
      <c r="J463" s="90"/>
      <c r="K463" s="90"/>
      <c r="L463" s="90"/>
      <c r="M463" s="90"/>
      <c r="N463" s="90"/>
      <c r="O463" s="90"/>
      <c r="P463" s="90"/>
      <c r="Q463" s="90"/>
      <c r="R463" s="90"/>
      <c r="S463" s="90"/>
      <c r="T463" s="90"/>
      <c r="U463" s="90"/>
      <c r="V463" s="90"/>
      <c r="W463" s="90"/>
      <c r="X463" s="102"/>
      <c r="Y463" s="101"/>
      <c r="Z463" s="105"/>
      <c r="AA463" s="100"/>
      <c r="AB463" s="101"/>
      <c r="AC463" s="100"/>
      <c r="AD463" s="101"/>
    </row>
    <row r="464" spans="1:30" s="3" customFormat="1" ht="12" customHeight="1" hidden="1">
      <c r="A464" s="94" t="str">
        <f>IF(AND(Input!C$101&gt;0,Input!C109&gt;0,Input!D109="Festival"),UPPER(Input!C$101),"Hide")</f>
        <v>Hide</v>
      </c>
      <c r="B464" s="87">
        <f>IF(Input!C$109&gt;0,UPPER(Input!C$109),"")</f>
      </c>
      <c r="C464" s="99">
        <f>IF(C462&gt;=160,"I",IF(C462&gt;=120,"II",IF(C462&gt;=80,"III",IF(C462=0,"","IV"))))</f>
      </c>
      <c r="D464" s="99"/>
      <c r="E464" s="99">
        <f>IF(E462&gt;=160,"I",IF(E462&gt;=120,"II",IF(E462&gt;=80,"III",IF(E462=0,"","IV"))))</f>
      </c>
      <c r="F464" s="99"/>
      <c r="G464" s="99">
        <f>IF(G462&gt;=160,"I",IF(G462&gt;=120,"II",IF(G462&gt;=80,"III",IF(G462=0,"","IV"))))</f>
      </c>
      <c r="H464" s="99"/>
      <c r="I464" s="99">
        <f>IF(I462&gt;=160,"I",IF(I462&gt;=120,"II",IF(I462&gt;=80,"III",IF(I462=0,"","IV"))))</f>
      </c>
      <c r="J464" s="99"/>
      <c r="K464" s="99">
        <f>IF(K462&gt;=160,"I",IF(K462&gt;=120,"II",IF(K462&gt;=80,"III",IF(K462=0,"","IV"))))</f>
      </c>
      <c r="L464" s="99"/>
      <c r="M464" s="99">
        <f>IF(M462&gt;=160,"I",IF(M462&gt;=120,"II",IF(M462&gt;=80,"III",IF(M462=0,"","IV"))))</f>
      </c>
      <c r="N464" s="99"/>
      <c r="O464" s="97">
        <f>IF(O462&gt;0,"Penalty Applied","")</f>
      </c>
      <c r="P464" s="88" t="s">
        <v>55</v>
      </c>
      <c r="Q464" s="88"/>
      <c r="R464" s="88"/>
      <c r="S464" s="88"/>
      <c r="T464" s="88"/>
      <c r="U464" s="88"/>
      <c r="V464" s="88"/>
      <c r="W464" s="88"/>
      <c r="X464" s="89">
        <f>IF(P462&gt;=80,"I",IF(P462&gt;=60,"II",IF(P462&gt;=40,"III",IF(P462=0,"","IV"))))</f>
      </c>
      <c r="Y464" s="88" t="s">
        <v>55</v>
      </c>
      <c r="Z464" s="97">
        <f>IF(B464&gt;0,B464,"")</f>
      </c>
      <c r="AA464" s="91" t="s">
        <v>55</v>
      </c>
      <c r="AB464" s="88" t="s">
        <v>55</v>
      </c>
      <c r="AC464" s="91" t="s">
        <v>55</v>
      </c>
      <c r="AD464" s="88" t="s">
        <v>55</v>
      </c>
    </row>
    <row r="465" spans="1:30" s="3" customFormat="1" ht="12" customHeight="1" hidden="1">
      <c r="A465" s="95"/>
      <c r="B465" s="87"/>
      <c r="C465" s="99"/>
      <c r="D465" s="99"/>
      <c r="E465" s="99"/>
      <c r="F465" s="99"/>
      <c r="G465" s="99"/>
      <c r="H465" s="99"/>
      <c r="I465" s="99"/>
      <c r="J465" s="99"/>
      <c r="K465" s="99"/>
      <c r="L465" s="99"/>
      <c r="M465" s="99"/>
      <c r="N465" s="99"/>
      <c r="O465" s="97"/>
      <c r="P465" s="88"/>
      <c r="Q465" s="88"/>
      <c r="R465" s="88"/>
      <c r="S465" s="88"/>
      <c r="T465" s="88"/>
      <c r="U465" s="88"/>
      <c r="V465" s="88"/>
      <c r="W465" s="88"/>
      <c r="X465" s="89"/>
      <c r="Y465" s="88"/>
      <c r="Z465" s="97"/>
      <c r="AA465" s="91"/>
      <c r="AB465" s="88"/>
      <c r="AC465" s="91"/>
      <c r="AD465" s="88"/>
    </row>
    <row r="466" spans="1:30" s="3" customFormat="1" ht="12" customHeight="1" hidden="1">
      <c r="A466" s="96" t="str">
        <f>IF(AND(Input!C$101&gt;0,Input!C109&gt;0,Input!D109="Comments Only"),UPPER(Input!C$101),"Hide")</f>
        <v>Hide</v>
      </c>
      <c r="B466" s="87">
        <f>IF(Input!C$109&gt;0,UPPER(Input!C$109),"")</f>
      </c>
      <c r="C466" s="98" t="s">
        <v>54</v>
      </c>
      <c r="D466" s="98"/>
      <c r="E466" s="98" t="s">
        <v>54</v>
      </c>
      <c r="F466" s="98"/>
      <c r="G466" s="98" t="s">
        <v>54</v>
      </c>
      <c r="H466" s="98"/>
      <c r="I466" s="98" t="s">
        <v>54</v>
      </c>
      <c r="J466" s="98"/>
      <c r="K466" s="98" t="s">
        <v>54</v>
      </c>
      <c r="L466" s="98"/>
      <c r="M466" s="98" t="s">
        <v>54</v>
      </c>
      <c r="N466" s="98"/>
      <c r="O466" s="88" t="s">
        <v>55</v>
      </c>
      <c r="P466" s="88" t="s">
        <v>55</v>
      </c>
      <c r="Q466" s="88"/>
      <c r="R466" s="88"/>
      <c r="S466" s="88"/>
      <c r="T466" s="88"/>
      <c r="U466" s="88"/>
      <c r="V466" s="88"/>
      <c r="W466" s="88"/>
      <c r="X466" s="89" t="s">
        <v>55</v>
      </c>
      <c r="Y466" s="88" t="s">
        <v>55</v>
      </c>
      <c r="Z466" s="97">
        <f>IF(B466&gt;0,B466,"")</f>
      </c>
      <c r="AA466" s="91" t="s">
        <v>56</v>
      </c>
      <c r="AB466" s="88" t="s">
        <v>55</v>
      </c>
      <c r="AC466" s="91" t="s">
        <v>56</v>
      </c>
      <c r="AD466" s="88" t="s">
        <v>55</v>
      </c>
    </row>
    <row r="467" spans="1:30" s="3" customFormat="1" ht="12" customHeight="1" hidden="1">
      <c r="A467" s="96"/>
      <c r="B467" s="87"/>
      <c r="C467" s="98"/>
      <c r="D467" s="98"/>
      <c r="E467" s="98"/>
      <c r="F467" s="98"/>
      <c r="G467" s="98"/>
      <c r="H467" s="98"/>
      <c r="I467" s="98"/>
      <c r="J467" s="98"/>
      <c r="K467" s="98"/>
      <c r="L467" s="98"/>
      <c r="M467" s="98"/>
      <c r="N467" s="98"/>
      <c r="O467" s="88"/>
      <c r="P467" s="88"/>
      <c r="Q467" s="88"/>
      <c r="R467" s="88"/>
      <c r="S467" s="88"/>
      <c r="T467" s="88"/>
      <c r="U467" s="88"/>
      <c r="V467" s="88"/>
      <c r="W467" s="88"/>
      <c r="X467" s="89"/>
      <c r="Y467" s="88"/>
      <c r="Z467" s="97"/>
      <c r="AA467" s="91"/>
      <c r="AB467" s="88"/>
      <c r="AC467" s="91"/>
      <c r="AD467" s="88"/>
    </row>
    <row r="468" spans="1:30" ht="12" customHeight="1" hidden="1">
      <c r="A468" s="96" t="str">
        <f>IF(AND(Input!C$101&gt;0,Input!C110&gt;0,Input!D110="Competitive"),UPPER(Input!C$101),"Hide")</f>
        <v>Hide</v>
      </c>
      <c r="B468" s="87">
        <f>IF(Input!C$110&gt;0,UPPER(Input!C$110),"")</f>
      </c>
      <c r="C468" s="107"/>
      <c r="D468" s="107"/>
      <c r="E468" s="107"/>
      <c r="F468" s="107"/>
      <c r="G468" s="107"/>
      <c r="H468" s="107"/>
      <c r="I468" s="107"/>
      <c r="J468" s="107"/>
      <c r="K468" s="107"/>
      <c r="L468" s="107"/>
      <c r="M468" s="107"/>
      <c r="N468" s="107"/>
      <c r="O468" s="107"/>
      <c r="P468" s="88">
        <f>(C468+E468+G468+M468)*0.1+(I468+K468)*0.05-O468</f>
        <v>0</v>
      </c>
      <c r="Q468" s="88">
        <f>SUM(INT(C468*100000),INT(E468*100000),INT(G468*100000),INT(I468*50000),INT(K468*50000),INT(M468*100000),-(O468*1000000))</f>
        <v>0</v>
      </c>
      <c r="R468" s="88">
        <f>IF(Q468&gt;0,(RANK(Q468,(Q$412,Q$420,Q$428,Q$436,Q$444,Q$452,Q$460,Q$468,Q$476,Q$484))),"")</f>
      </c>
      <c r="S468" s="88">
        <f>C468+E468</f>
        <v>0</v>
      </c>
      <c r="T468" s="88">
        <f>IF(S468&gt;0,(RANK(S468,(S$412,S$420,S$428,S$436,S$444,S$452,S$460,S$468,S$476,S$484))),"")</f>
      </c>
      <c r="U468" s="88">
        <f>I468+K468</f>
        <v>0</v>
      </c>
      <c r="V468" s="88">
        <f>IF(U468&gt;0,(RANK(U468,(U$412,U$420,U$428,U$436,U$444,U$452,U$460,U$468,U$476,U$484))),"")</f>
      </c>
      <c r="W468" s="106">
        <f>IF((AND(Q468&gt;0,S468&gt;0,U468&gt;0)),1000000-(R468*10000+T468*100+V468),0)</f>
        <v>0</v>
      </c>
      <c r="X468" s="89">
        <f>IF(P468&gt;=80,"I",IF(P468&gt;=60,"II",IF(P468&gt;=40,"III",IF(P468=0,"","IV"))))</f>
      </c>
      <c r="Y468" s="88">
        <f>IF(W468&gt;0,(RANK(W468,(W$412,W$420,W$428,W$436,W$444,W$452,W$460,W$468,W$476,W$484))),"")</f>
      </c>
      <c r="Z468" s="97">
        <f>IF(B468&gt;0,B468,"")</f>
      </c>
      <c r="AA468" s="103"/>
      <c r="AB468" s="88">
        <f>IF(AA468&gt;0,(RANK(AA468,(AA$412,AA$420,AA$428,AA$436,AA$444,AA$452,AA$460,AA$468,AA$476,AA$484))),"")</f>
      </c>
      <c r="AC468" s="103"/>
      <c r="AD468" s="88">
        <f>IF(AC468&gt;0,(RANK(AC468,(AC$412,AC$420,AC$428,AC$436,AC$444,AC$452,AC$460,AC$468,AC$476,AC$484))),"")</f>
      </c>
    </row>
    <row r="469" spans="1:30" ht="12" customHeight="1" hidden="1">
      <c r="A469" s="96"/>
      <c r="B469" s="87"/>
      <c r="C469" s="27">
        <f>IF(C468&gt;0,C468*0.1,"")</f>
      </c>
      <c r="D469" s="26">
        <f>IF(C468&gt;0,(RANK(C468,(C$412,C$420,C$428,C$436,C$444,C$452,C$460,C$468,C$476,C$484))),"")</f>
      </c>
      <c r="E469" s="27">
        <f>IF(E468&gt;0,E468*0.1,"")</f>
      </c>
      <c r="F469" s="26">
        <f>IF(E468&gt;0,(RANK(E468,(E$412,E$420,E$428,E$436,E$444,E$452,E$460,E$468,E$476,E$484))),"")</f>
      </c>
      <c r="G469" s="27">
        <f>IF(G468&gt;0,G468*0.1,"")</f>
      </c>
      <c r="H469" s="26">
        <f>IF(G468&gt;0,(RANK(G468,(G$412,G$420,G$428,G$436,G$444,G$452,G$460,G$468,G$476,G$484))),"")</f>
      </c>
      <c r="I469" s="27">
        <f>IF(I468&gt;0,I468*0.05,"")</f>
      </c>
      <c r="J469" s="26">
        <f>IF(I468&gt;0,(RANK(I468,(I$412,I$420,I$428,I$436,I$444,I$452,I$460,I$468,I$476,I$484))),"")</f>
      </c>
      <c r="K469" s="27">
        <f>IF(K468&gt;0,K468*0.05,"")</f>
      </c>
      <c r="L469" s="26">
        <f>IF(K468&gt;0,(RANK(K468,(K$412,K$420,K$428,K$436,K$444,K$452,K$460,K$468,K$476,K$484))),"")</f>
      </c>
      <c r="M469" s="27">
        <f>IF(M468&gt;0,M468*0.1,"")</f>
      </c>
      <c r="N469" s="26">
        <f>IF(M468&gt;0,(RANK(M468,(M$412,M$420,M$428,M$436,M$444,M$452,M$460,M$468,M$476,M$484))),"")</f>
      </c>
      <c r="O469" s="107"/>
      <c r="P469" s="88"/>
      <c r="Q469" s="88"/>
      <c r="R469" s="88"/>
      <c r="S469" s="88"/>
      <c r="T469" s="88"/>
      <c r="U469" s="88"/>
      <c r="V469" s="88"/>
      <c r="W469" s="106"/>
      <c r="X469" s="89"/>
      <c r="Y469" s="88"/>
      <c r="Z469" s="97"/>
      <c r="AA469" s="103"/>
      <c r="AB469" s="88"/>
      <c r="AC469" s="103"/>
      <c r="AD469" s="88"/>
    </row>
    <row r="470" spans="1:30" s="3" customFormat="1" ht="12" customHeight="1" hidden="1">
      <c r="A470" s="92" t="str">
        <f>IF(AND(Input!C$101&gt;0,Input!C110&gt;0,Input!D110="Festival"),UPPER(Input!C$101),"Hide")</f>
        <v>Hide</v>
      </c>
      <c r="B470" s="86">
        <f>IF(Input!C$110&gt;0,(UPPER(Input!C$110)&amp;" (Scores)"),"")</f>
      </c>
      <c r="C470" s="104"/>
      <c r="D470" s="104"/>
      <c r="E470" s="104"/>
      <c r="F470" s="104"/>
      <c r="G470" s="104"/>
      <c r="H470" s="104"/>
      <c r="I470" s="104"/>
      <c r="J470" s="104"/>
      <c r="K470" s="104"/>
      <c r="L470" s="104"/>
      <c r="M470" s="104"/>
      <c r="N470" s="104"/>
      <c r="O470" s="48"/>
      <c r="P470" s="49">
        <f>(C470+E470+G470+M470)*0.1+(I470+K470)*0.05-O470</f>
        <v>0</v>
      </c>
      <c r="Q470" s="90"/>
      <c r="R470" s="90"/>
      <c r="S470" s="90"/>
      <c r="T470" s="90"/>
      <c r="U470" s="90"/>
      <c r="V470" s="90"/>
      <c r="W470" s="90"/>
      <c r="X470" s="102"/>
      <c r="Y470" s="101"/>
      <c r="Z470" s="105">
        <f>IF(B470&gt;0,B470,"")</f>
      </c>
      <c r="AA470" s="100"/>
      <c r="AB470" s="101"/>
      <c r="AC470" s="100"/>
      <c r="AD470" s="101"/>
    </row>
    <row r="471" spans="1:30" s="3" customFormat="1" ht="12" customHeight="1" hidden="1">
      <c r="A471" s="93"/>
      <c r="B471" s="86"/>
      <c r="C471" s="90" t="s">
        <v>57</v>
      </c>
      <c r="D471" s="90"/>
      <c r="E471" s="90"/>
      <c r="F471" s="90"/>
      <c r="G471" s="90"/>
      <c r="H471" s="90"/>
      <c r="I471" s="90"/>
      <c r="J471" s="90"/>
      <c r="K471" s="90"/>
      <c r="L471" s="90"/>
      <c r="M471" s="90"/>
      <c r="N471" s="90"/>
      <c r="O471" s="90"/>
      <c r="P471" s="90"/>
      <c r="Q471" s="90"/>
      <c r="R471" s="90"/>
      <c r="S471" s="90"/>
      <c r="T471" s="90"/>
      <c r="U471" s="90"/>
      <c r="V471" s="90"/>
      <c r="W471" s="90"/>
      <c r="X471" s="102"/>
      <c r="Y471" s="101"/>
      <c r="Z471" s="105"/>
      <c r="AA471" s="100"/>
      <c r="AB471" s="101"/>
      <c r="AC471" s="100"/>
      <c r="AD471" s="101"/>
    </row>
    <row r="472" spans="1:30" s="3" customFormat="1" ht="12" customHeight="1" hidden="1">
      <c r="A472" s="94" t="str">
        <f>IF(AND(Input!C$101&gt;0,Input!C110&gt;0,Input!D110="Festival"),UPPER(Input!C$101),"Hide")</f>
        <v>Hide</v>
      </c>
      <c r="B472" s="87">
        <f>IF(Input!C$110&gt;0,UPPER(Input!C$110),"")</f>
      </c>
      <c r="C472" s="99">
        <f>IF(C470&gt;=160,"I",IF(C470&gt;=120,"II",IF(C470&gt;=80,"III",IF(C470=0,"","IV"))))</f>
      </c>
      <c r="D472" s="99"/>
      <c r="E472" s="99">
        <f>IF(E470&gt;=160,"I",IF(E470&gt;=120,"II",IF(E470&gt;=80,"III",IF(E470=0,"","IV"))))</f>
      </c>
      <c r="F472" s="99"/>
      <c r="G472" s="99">
        <f>IF(G470&gt;=160,"I",IF(G470&gt;=120,"II",IF(G470&gt;=80,"III",IF(G470=0,"","IV"))))</f>
      </c>
      <c r="H472" s="99"/>
      <c r="I472" s="99">
        <f>IF(I470&gt;=160,"I",IF(I470&gt;=120,"II",IF(I470&gt;=80,"III",IF(I470=0,"","IV"))))</f>
      </c>
      <c r="J472" s="99"/>
      <c r="K472" s="99">
        <f>IF(K470&gt;=160,"I",IF(K470&gt;=120,"II",IF(K470&gt;=80,"III",IF(K470=0,"","IV"))))</f>
      </c>
      <c r="L472" s="99"/>
      <c r="M472" s="99">
        <f>IF(M470&gt;=160,"I",IF(M470&gt;=120,"II",IF(M470&gt;=80,"III",IF(M470=0,"","IV"))))</f>
      </c>
      <c r="N472" s="99"/>
      <c r="O472" s="97">
        <f>IF(O470&gt;0,"Penalty Applied","")</f>
      </c>
      <c r="P472" s="88" t="s">
        <v>55</v>
      </c>
      <c r="Q472" s="88"/>
      <c r="R472" s="88"/>
      <c r="S472" s="88"/>
      <c r="T472" s="88"/>
      <c r="U472" s="88"/>
      <c r="V472" s="88"/>
      <c r="W472" s="88"/>
      <c r="X472" s="89">
        <f>IF(P470&gt;=80,"I",IF(P470&gt;=60,"II",IF(P470&gt;=40,"III",IF(P470=0,"","IV"))))</f>
      </c>
      <c r="Y472" s="88" t="s">
        <v>55</v>
      </c>
      <c r="Z472" s="97">
        <f>IF(B472&gt;0,B472,"")</f>
      </c>
      <c r="AA472" s="91" t="s">
        <v>55</v>
      </c>
      <c r="AB472" s="88" t="s">
        <v>55</v>
      </c>
      <c r="AC472" s="91" t="s">
        <v>55</v>
      </c>
      <c r="AD472" s="88" t="s">
        <v>55</v>
      </c>
    </row>
    <row r="473" spans="1:30" s="3" customFormat="1" ht="12" customHeight="1" hidden="1">
      <c r="A473" s="95"/>
      <c r="B473" s="87"/>
      <c r="C473" s="99"/>
      <c r="D473" s="99"/>
      <c r="E473" s="99"/>
      <c r="F473" s="99"/>
      <c r="G473" s="99"/>
      <c r="H473" s="99"/>
      <c r="I473" s="99"/>
      <c r="J473" s="99"/>
      <c r="K473" s="99"/>
      <c r="L473" s="99"/>
      <c r="M473" s="99"/>
      <c r="N473" s="99"/>
      <c r="O473" s="97"/>
      <c r="P473" s="88"/>
      <c r="Q473" s="88"/>
      <c r="R473" s="88"/>
      <c r="S473" s="88"/>
      <c r="T473" s="88"/>
      <c r="U473" s="88"/>
      <c r="V473" s="88"/>
      <c r="W473" s="88"/>
      <c r="X473" s="89"/>
      <c r="Y473" s="88"/>
      <c r="Z473" s="97"/>
      <c r="AA473" s="91"/>
      <c r="AB473" s="88"/>
      <c r="AC473" s="91"/>
      <c r="AD473" s="88"/>
    </row>
    <row r="474" spans="1:30" s="3" customFormat="1" ht="12" customHeight="1" hidden="1">
      <c r="A474" s="96" t="str">
        <f>IF(AND(Input!C$101&gt;0,Input!C110&gt;0,Input!D110="Comments Only"),UPPER(Input!C$101),"Hide")</f>
        <v>Hide</v>
      </c>
      <c r="B474" s="87">
        <f>IF(Input!C$110&gt;0,UPPER(Input!C$110),"")</f>
      </c>
      <c r="C474" s="98" t="s">
        <v>54</v>
      </c>
      <c r="D474" s="98"/>
      <c r="E474" s="98" t="s">
        <v>54</v>
      </c>
      <c r="F474" s="98"/>
      <c r="G474" s="98" t="s">
        <v>54</v>
      </c>
      <c r="H474" s="98"/>
      <c r="I474" s="98" t="s">
        <v>54</v>
      </c>
      <c r="J474" s="98"/>
      <c r="K474" s="98" t="s">
        <v>54</v>
      </c>
      <c r="L474" s="98"/>
      <c r="M474" s="98" t="s">
        <v>54</v>
      </c>
      <c r="N474" s="98"/>
      <c r="O474" s="88" t="s">
        <v>55</v>
      </c>
      <c r="P474" s="88" t="s">
        <v>55</v>
      </c>
      <c r="Q474" s="88"/>
      <c r="R474" s="88"/>
      <c r="S474" s="88"/>
      <c r="T474" s="88"/>
      <c r="U474" s="88"/>
      <c r="V474" s="88"/>
      <c r="W474" s="88"/>
      <c r="X474" s="89" t="s">
        <v>55</v>
      </c>
      <c r="Y474" s="88" t="s">
        <v>55</v>
      </c>
      <c r="Z474" s="97">
        <f>IF(B474&gt;0,B474,"")</f>
      </c>
      <c r="AA474" s="91" t="s">
        <v>56</v>
      </c>
      <c r="AB474" s="88" t="s">
        <v>55</v>
      </c>
      <c r="AC474" s="91" t="s">
        <v>56</v>
      </c>
      <c r="AD474" s="88" t="s">
        <v>55</v>
      </c>
    </row>
    <row r="475" spans="1:30" s="3" customFormat="1" ht="12" customHeight="1" hidden="1">
      <c r="A475" s="96"/>
      <c r="B475" s="87"/>
      <c r="C475" s="98"/>
      <c r="D475" s="98"/>
      <c r="E475" s="98"/>
      <c r="F475" s="98"/>
      <c r="G475" s="98"/>
      <c r="H475" s="98"/>
      <c r="I475" s="98"/>
      <c r="J475" s="98"/>
      <c r="K475" s="98"/>
      <c r="L475" s="98"/>
      <c r="M475" s="98"/>
      <c r="N475" s="98"/>
      <c r="O475" s="88"/>
      <c r="P475" s="88"/>
      <c r="Q475" s="88"/>
      <c r="R475" s="88"/>
      <c r="S475" s="88"/>
      <c r="T475" s="88"/>
      <c r="U475" s="88"/>
      <c r="V475" s="88"/>
      <c r="W475" s="88"/>
      <c r="X475" s="89"/>
      <c r="Y475" s="88"/>
      <c r="Z475" s="97"/>
      <c r="AA475" s="91"/>
      <c r="AB475" s="88"/>
      <c r="AC475" s="91"/>
      <c r="AD475" s="88"/>
    </row>
    <row r="476" spans="1:30" ht="12" customHeight="1" hidden="1">
      <c r="A476" s="96" t="str">
        <f>IF(AND(Input!C$101&gt;0,Input!C111&gt;0,Input!D111="Competitive"),UPPER(Input!C$101),"Hide")</f>
        <v>Hide</v>
      </c>
      <c r="B476" s="87">
        <f>IF(Input!C$111&gt;0,UPPER(Input!C$111),"")</f>
      </c>
      <c r="C476" s="107"/>
      <c r="D476" s="107"/>
      <c r="E476" s="107"/>
      <c r="F476" s="107"/>
      <c r="G476" s="107"/>
      <c r="H476" s="107"/>
      <c r="I476" s="107"/>
      <c r="J476" s="107"/>
      <c r="K476" s="107"/>
      <c r="L476" s="107"/>
      <c r="M476" s="107"/>
      <c r="N476" s="107"/>
      <c r="O476" s="107"/>
      <c r="P476" s="88">
        <f>(C476+E476+G476+M476)*0.1+(I476+K476)*0.05-O476</f>
        <v>0</v>
      </c>
      <c r="Q476" s="88">
        <f>SUM(INT(C476*100000),INT(E476*100000),INT(G476*100000),INT(I476*50000),INT(K476*50000),INT(M476*100000),-(O476*1000000))</f>
        <v>0</v>
      </c>
      <c r="R476" s="88">
        <f>IF(Q476&gt;0,(RANK(Q476,(Q$412,Q$420,Q$428,Q$436,Q$444,Q$452,Q$460,Q$468,Q$476,Q$484))),"")</f>
      </c>
      <c r="S476" s="88">
        <f>C476+E476</f>
        <v>0</v>
      </c>
      <c r="T476" s="88">
        <f>IF(S476&gt;0,(RANK(S476,(S$412,S$420,S$428,S$436,S$444,S$452,S$460,S$468,S$476,S$484))),"")</f>
      </c>
      <c r="U476" s="88">
        <f>I476+K476</f>
        <v>0</v>
      </c>
      <c r="V476" s="88">
        <f>IF(U476&gt;0,(RANK(U476,(U$412,U$420,U$428,U$436,U$444,U$452,U$460,U$468,U$476,U$484))),"")</f>
      </c>
      <c r="W476" s="106">
        <f>IF((AND(Q476&gt;0,S476&gt;0,U476&gt;0)),1000000-(R476*10000+T476*100+V476),0)</f>
        <v>0</v>
      </c>
      <c r="X476" s="89">
        <f>IF(P476&gt;=80,"I",IF(P476&gt;=60,"II",IF(P476&gt;=40,"III",IF(P476=0,"","IV"))))</f>
      </c>
      <c r="Y476" s="88">
        <f>IF(W476&gt;0,(RANK(W476,(W$412,W$420,W$428,W$436,W$444,W$452,W$460,W$468,W$476,W$484))),"")</f>
      </c>
      <c r="Z476" s="97">
        <f>IF(B476&gt;0,B476,"")</f>
      </c>
      <c r="AA476" s="103"/>
      <c r="AB476" s="88">
        <f>IF(AA476&gt;0,(RANK(AA476,(AA$412,AA$420,AA$428,AA$436,AA$444,AA$452,AA$460,AA$468,AA$476,AA$484))),"")</f>
      </c>
      <c r="AC476" s="103"/>
      <c r="AD476" s="88">
        <f>IF(AC476&gt;0,(RANK(AC476,(AC$412,AC$420,AC$428,AC$436,AC$444,AC$452,AC$460,AC$468,AC$476,AC$484))),"")</f>
      </c>
    </row>
    <row r="477" spans="1:30" ht="12" customHeight="1" hidden="1">
      <c r="A477" s="96"/>
      <c r="B477" s="87"/>
      <c r="C477" s="27">
        <f>IF(C476&gt;0,C476*0.1,"")</f>
      </c>
      <c r="D477" s="26">
        <f>IF(C476&gt;0,(RANK(C476,(C$412,C$420,C$428,C$436,C$444,C$452,C$460,C$468,C$476,C$484))),"")</f>
      </c>
      <c r="E477" s="27">
        <f>IF(E476&gt;0,E476*0.1,"")</f>
      </c>
      <c r="F477" s="26">
        <f>IF(E476&gt;0,(RANK(E476,(E$412,E$420,E$428,E$436,E$444,E$452,E$460,E$468,E$476,E$484))),"")</f>
      </c>
      <c r="G477" s="27">
        <f>IF(G476&gt;0,G476*0.1,"")</f>
      </c>
      <c r="H477" s="26">
        <f>IF(G476&gt;0,(RANK(G476,(G$412,G$420,G$428,G$436,G$444,G$452,G$460,G$468,G$476,G$484))),"")</f>
      </c>
      <c r="I477" s="27">
        <f>IF(I476&gt;0,I476*0.05,"")</f>
      </c>
      <c r="J477" s="26">
        <f>IF(I476&gt;0,(RANK(I476,(I$412,I$420,I$428,I$436,I$444,I$452,I$460,I$468,I$476,I$484))),"")</f>
      </c>
      <c r="K477" s="27">
        <f>IF(K476&gt;0,K476*0.05,"")</f>
      </c>
      <c r="L477" s="26">
        <f>IF(K476&gt;0,(RANK(K476,(K$412,K$420,K$428,K$436,K$444,K$452,K$460,K$468,K$476,K$484))),"")</f>
      </c>
      <c r="M477" s="27">
        <f>IF(M476&gt;0,M476*0.1,"")</f>
      </c>
      <c r="N477" s="26">
        <f>IF(M476&gt;0,(RANK(M476,(M$412,M$420,M$428,M$436,M$444,M$452,M$460,M$468,M$476,M$484))),"")</f>
      </c>
      <c r="O477" s="107"/>
      <c r="P477" s="88"/>
      <c r="Q477" s="88"/>
      <c r="R477" s="88"/>
      <c r="S477" s="88"/>
      <c r="T477" s="88"/>
      <c r="U477" s="88"/>
      <c r="V477" s="88"/>
      <c r="W477" s="106"/>
      <c r="X477" s="89"/>
      <c r="Y477" s="88"/>
      <c r="Z477" s="97"/>
      <c r="AA477" s="103"/>
      <c r="AB477" s="88"/>
      <c r="AC477" s="103"/>
      <c r="AD477" s="88"/>
    </row>
    <row r="478" spans="1:30" s="3" customFormat="1" ht="12" customHeight="1" hidden="1">
      <c r="A478" s="92" t="str">
        <f>IF(AND(Input!C$101&gt;0,Input!C111&gt;0,Input!D111="Festival"),UPPER(Input!C$101),"Hide")</f>
        <v>Hide</v>
      </c>
      <c r="B478" s="86">
        <f>IF(Input!C$111&gt;0,(UPPER(Input!C$111)&amp;" (Scores)"),"")</f>
      </c>
      <c r="C478" s="104"/>
      <c r="D478" s="104"/>
      <c r="E478" s="104"/>
      <c r="F478" s="104"/>
      <c r="G478" s="104"/>
      <c r="H478" s="104"/>
      <c r="I478" s="104"/>
      <c r="J478" s="104"/>
      <c r="K478" s="104"/>
      <c r="L478" s="104"/>
      <c r="M478" s="104"/>
      <c r="N478" s="104"/>
      <c r="O478" s="48"/>
      <c r="P478" s="49">
        <f>(C478+E478+G478+M478)*0.1+(I478+K478)*0.05-O478</f>
        <v>0</v>
      </c>
      <c r="Q478" s="90"/>
      <c r="R478" s="90"/>
      <c r="S478" s="90"/>
      <c r="T478" s="90"/>
      <c r="U478" s="90"/>
      <c r="V478" s="90"/>
      <c r="W478" s="90"/>
      <c r="X478" s="102"/>
      <c r="Y478" s="101"/>
      <c r="Z478" s="105">
        <f>IF(B478&gt;0,B478,"")</f>
      </c>
      <c r="AA478" s="100"/>
      <c r="AB478" s="101"/>
      <c r="AC478" s="100"/>
      <c r="AD478" s="101"/>
    </row>
    <row r="479" spans="1:30" s="3" customFormat="1" ht="12" customHeight="1" hidden="1">
      <c r="A479" s="93"/>
      <c r="B479" s="86"/>
      <c r="C479" s="90" t="s">
        <v>57</v>
      </c>
      <c r="D479" s="90"/>
      <c r="E479" s="90"/>
      <c r="F479" s="90"/>
      <c r="G479" s="90"/>
      <c r="H479" s="90"/>
      <c r="I479" s="90"/>
      <c r="J479" s="90"/>
      <c r="K479" s="90"/>
      <c r="L479" s="90"/>
      <c r="M479" s="90"/>
      <c r="N479" s="90"/>
      <c r="O479" s="90"/>
      <c r="P479" s="90"/>
      <c r="Q479" s="90"/>
      <c r="R479" s="90"/>
      <c r="S479" s="90"/>
      <c r="T479" s="90"/>
      <c r="U479" s="90"/>
      <c r="V479" s="90"/>
      <c r="W479" s="90"/>
      <c r="X479" s="102"/>
      <c r="Y479" s="101"/>
      <c r="Z479" s="105"/>
      <c r="AA479" s="100"/>
      <c r="AB479" s="101"/>
      <c r="AC479" s="100"/>
      <c r="AD479" s="101"/>
    </row>
    <row r="480" spans="1:30" s="3" customFormat="1" ht="12" customHeight="1" hidden="1">
      <c r="A480" s="94" t="str">
        <f>IF(AND(Input!C$101&gt;0,Input!C111&gt;0,Input!D111="Festival"),UPPER(Input!C$101),"Hide")</f>
        <v>Hide</v>
      </c>
      <c r="B480" s="87">
        <f>IF(Input!C$111&gt;0,UPPER(Input!C$111),"")</f>
      </c>
      <c r="C480" s="99">
        <f>IF(C478&gt;=160,"I",IF(C478&gt;=120,"II",IF(C478&gt;=80,"III",IF(C478=0,"","IV"))))</f>
      </c>
      <c r="D480" s="99"/>
      <c r="E480" s="99">
        <f>IF(E478&gt;=160,"I",IF(E478&gt;=120,"II",IF(E478&gt;=80,"III",IF(E478=0,"","IV"))))</f>
      </c>
      <c r="F480" s="99"/>
      <c r="G480" s="99">
        <f>IF(G478&gt;=160,"I",IF(G478&gt;=120,"II",IF(G478&gt;=80,"III",IF(G478=0,"","IV"))))</f>
      </c>
      <c r="H480" s="99"/>
      <c r="I480" s="99">
        <f>IF(I478&gt;=160,"I",IF(I478&gt;=120,"II",IF(I478&gt;=80,"III",IF(I478=0,"","IV"))))</f>
      </c>
      <c r="J480" s="99"/>
      <c r="K480" s="99">
        <f>IF(K478&gt;=160,"I",IF(K478&gt;=120,"II",IF(K478&gt;=80,"III",IF(K478=0,"","IV"))))</f>
      </c>
      <c r="L480" s="99"/>
      <c r="M480" s="99">
        <f>IF(M478&gt;=160,"I",IF(M478&gt;=120,"II",IF(M478&gt;=80,"III",IF(M478=0,"","IV"))))</f>
      </c>
      <c r="N480" s="99"/>
      <c r="O480" s="97">
        <f>IF(O478&gt;0,"Penalty Applied","")</f>
      </c>
      <c r="P480" s="88" t="s">
        <v>55</v>
      </c>
      <c r="Q480" s="88"/>
      <c r="R480" s="88"/>
      <c r="S480" s="88"/>
      <c r="T480" s="88"/>
      <c r="U480" s="88"/>
      <c r="V480" s="88"/>
      <c r="W480" s="88"/>
      <c r="X480" s="89">
        <f>IF(P478&gt;=80,"I",IF(P478&gt;=60,"II",IF(P478&gt;=40,"III",IF(P478=0,"","IV"))))</f>
      </c>
      <c r="Y480" s="88" t="s">
        <v>55</v>
      </c>
      <c r="Z480" s="97">
        <f>IF(B480&gt;0,B480,"")</f>
      </c>
      <c r="AA480" s="91" t="s">
        <v>55</v>
      </c>
      <c r="AB480" s="88" t="s">
        <v>55</v>
      </c>
      <c r="AC480" s="91" t="s">
        <v>55</v>
      </c>
      <c r="AD480" s="88" t="s">
        <v>55</v>
      </c>
    </row>
    <row r="481" spans="1:30" s="3" customFormat="1" ht="12" customHeight="1" hidden="1">
      <c r="A481" s="95"/>
      <c r="B481" s="87"/>
      <c r="C481" s="99"/>
      <c r="D481" s="99"/>
      <c r="E481" s="99"/>
      <c r="F481" s="99"/>
      <c r="G481" s="99"/>
      <c r="H481" s="99"/>
      <c r="I481" s="99"/>
      <c r="J481" s="99"/>
      <c r="K481" s="99"/>
      <c r="L481" s="99"/>
      <c r="M481" s="99"/>
      <c r="N481" s="99"/>
      <c r="O481" s="97"/>
      <c r="P481" s="88"/>
      <c r="Q481" s="88"/>
      <c r="R481" s="88"/>
      <c r="S481" s="88"/>
      <c r="T481" s="88"/>
      <c r="U481" s="88"/>
      <c r="V481" s="88"/>
      <c r="W481" s="88"/>
      <c r="X481" s="89"/>
      <c r="Y481" s="88"/>
      <c r="Z481" s="97"/>
      <c r="AA481" s="91"/>
      <c r="AB481" s="88"/>
      <c r="AC481" s="91"/>
      <c r="AD481" s="88"/>
    </row>
    <row r="482" spans="1:30" s="3" customFormat="1" ht="12" customHeight="1" hidden="1">
      <c r="A482" s="96" t="str">
        <f>IF(AND(Input!C$101&gt;0,Input!C111&gt;0,Input!D111="Comments Only"),UPPER(Input!C$101),"Hide")</f>
        <v>Hide</v>
      </c>
      <c r="B482" s="87">
        <f>IF(Input!C$111&gt;0,UPPER(Input!C$111),"")</f>
      </c>
      <c r="C482" s="98" t="s">
        <v>54</v>
      </c>
      <c r="D482" s="98"/>
      <c r="E482" s="98" t="s">
        <v>54</v>
      </c>
      <c r="F482" s="98"/>
      <c r="G482" s="98" t="s">
        <v>54</v>
      </c>
      <c r="H482" s="98"/>
      <c r="I482" s="98" t="s">
        <v>54</v>
      </c>
      <c r="J482" s="98"/>
      <c r="K482" s="98" t="s">
        <v>54</v>
      </c>
      <c r="L482" s="98"/>
      <c r="M482" s="98" t="s">
        <v>54</v>
      </c>
      <c r="N482" s="98"/>
      <c r="O482" s="88" t="s">
        <v>55</v>
      </c>
      <c r="P482" s="88" t="s">
        <v>55</v>
      </c>
      <c r="Q482" s="88"/>
      <c r="R482" s="88"/>
      <c r="S482" s="88"/>
      <c r="T482" s="88"/>
      <c r="U482" s="88"/>
      <c r="V482" s="88"/>
      <c r="W482" s="88"/>
      <c r="X482" s="89" t="s">
        <v>55</v>
      </c>
      <c r="Y482" s="88" t="s">
        <v>55</v>
      </c>
      <c r="Z482" s="97">
        <f>IF(B482&gt;0,B482,"")</f>
      </c>
      <c r="AA482" s="91" t="s">
        <v>56</v>
      </c>
      <c r="AB482" s="88" t="s">
        <v>55</v>
      </c>
      <c r="AC482" s="91" t="s">
        <v>56</v>
      </c>
      <c r="AD482" s="88" t="s">
        <v>55</v>
      </c>
    </row>
    <row r="483" spans="1:30" s="3" customFormat="1" ht="12" customHeight="1" hidden="1">
      <c r="A483" s="96"/>
      <c r="B483" s="87"/>
      <c r="C483" s="98"/>
      <c r="D483" s="98"/>
      <c r="E483" s="98"/>
      <c r="F483" s="98"/>
      <c r="G483" s="98"/>
      <c r="H483" s="98"/>
      <c r="I483" s="98"/>
      <c r="J483" s="98"/>
      <c r="K483" s="98"/>
      <c r="L483" s="98"/>
      <c r="M483" s="98"/>
      <c r="N483" s="98"/>
      <c r="O483" s="88"/>
      <c r="P483" s="88"/>
      <c r="Q483" s="88"/>
      <c r="R483" s="88"/>
      <c r="S483" s="88"/>
      <c r="T483" s="88"/>
      <c r="U483" s="88"/>
      <c r="V483" s="88"/>
      <c r="W483" s="88"/>
      <c r="X483" s="89"/>
      <c r="Y483" s="88"/>
      <c r="Z483" s="97"/>
      <c r="AA483" s="91"/>
      <c r="AB483" s="88"/>
      <c r="AC483" s="91"/>
      <c r="AD483" s="88"/>
    </row>
    <row r="484" spans="1:30" ht="12" customHeight="1" hidden="1">
      <c r="A484" s="96" t="str">
        <f>IF(AND(Input!C$101&gt;0,Input!C112&gt;0,Input!D112="Competitive"),UPPER(Input!C$101),"Hide")</f>
        <v>Hide</v>
      </c>
      <c r="B484" s="87">
        <f>IF(Input!C$112&gt;0,UPPER(Input!C$112),"")</f>
      </c>
      <c r="C484" s="107"/>
      <c r="D484" s="107"/>
      <c r="E484" s="107"/>
      <c r="F484" s="107"/>
      <c r="G484" s="107"/>
      <c r="H484" s="107"/>
      <c r="I484" s="107"/>
      <c r="J484" s="107"/>
      <c r="K484" s="107"/>
      <c r="L484" s="107"/>
      <c r="M484" s="107"/>
      <c r="N484" s="107"/>
      <c r="O484" s="107"/>
      <c r="P484" s="88">
        <f>(C484+E484+G484+M484)*0.1+(I484+K484)*0.05-O484</f>
        <v>0</v>
      </c>
      <c r="Q484" s="88">
        <f>SUM(INT(C484*100000),INT(E484*100000),INT(G484*100000),INT(I484*50000),INT(K484*50000),INT(M484*100000),-(O484*1000000))</f>
        <v>0</v>
      </c>
      <c r="R484" s="88">
        <f>IF(Q484&gt;0,(RANK(Q484,(Q$412,Q$420,Q$428,Q$436,Q$444,Q$452,Q$460,Q$468,Q$476,Q$484))),"")</f>
      </c>
      <c r="S484" s="88">
        <f>C484+E484</f>
        <v>0</v>
      </c>
      <c r="T484" s="88">
        <f>IF(S484&gt;0,(RANK(S484,(S$412,S$420,S$428,S$436,S$444,S$452,S$460,S$468,S$476,S$484))),"")</f>
      </c>
      <c r="U484" s="88">
        <f>I484+K484</f>
        <v>0</v>
      </c>
      <c r="V484" s="88">
        <f>IF(U484&gt;0,(RANK(U484,(U$412,U$420,U$428,U$436,U$444,U$452,U$460,U$468,U$476,U$484))),"")</f>
      </c>
      <c r="W484" s="106">
        <f>IF((AND(Q484&gt;0,S484&gt;0,U484&gt;0)),1000000-(R484*10000+T484*100+V484),0)</f>
        <v>0</v>
      </c>
      <c r="X484" s="89">
        <f>IF(P484&gt;=80,"I",IF(P484&gt;=60,"II",IF(P484&gt;=40,"III",IF(P484=0,"","IV"))))</f>
      </c>
      <c r="Y484" s="88">
        <f>IF(W484&gt;0,(RANK(W484,(W$412,W$420,W$428,W$436,W$444,W$452,W$460,W$468,W$476,W$484))),"")</f>
      </c>
      <c r="Z484" s="97">
        <f>IF(B484&gt;0,B484,"")</f>
      </c>
      <c r="AA484" s="103"/>
      <c r="AB484" s="88">
        <f>IF(AA484&gt;0,(RANK(AA484,(AA$412,AA$420,AA$428,AA$436,AA$444,AA$452,AA$460,AA$468,AA$476,AA$484))),"")</f>
      </c>
      <c r="AC484" s="103"/>
      <c r="AD484" s="88">
        <f>IF(AC484&gt;0,(RANK(AC484,(AC$412,AC$420,AC$428,AC$436,AC$444,AC$452,AC$460,AC$468,AC$476,AC$484))),"")</f>
      </c>
    </row>
    <row r="485" spans="1:30" ht="12" customHeight="1" hidden="1">
      <c r="A485" s="96"/>
      <c r="B485" s="87"/>
      <c r="C485" s="27">
        <f>IF(C484&gt;0,C484*0.1,"")</f>
      </c>
      <c r="D485" s="26">
        <f>IF(C484&gt;0,(RANK(C484,(C$412,C$420,C$428,C$436,C$444,C$452,C$460,C$468,C$476,C$484))),"")</f>
      </c>
      <c r="E485" s="27">
        <f>IF(E484&gt;0,E484*0.1,"")</f>
      </c>
      <c r="F485" s="26">
        <f>IF(E484&gt;0,(RANK(E484,(E$412,E$420,E$428,E$436,E$444,E$452,E$460,E$468,E$476,E$484))),"")</f>
      </c>
      <c r="G485" s="27">
        <f>IF(G484&gt;0,G484*0.1,"")</f>
      </c>
      <c r="H485" s="26">
        <f>IF(G484&gt;0,(RANK(G484,(G$412,G$420,G$428,G$436,G$444,G$452,G$460,G$468,G$476,G$484))),"")</f>
      </c>
      <c r="I485" s="27">
        <f>IF(I484&gt;0,I484*0.05,"")</f>
      </c>
      <c r="J485" s="26">
        <f>IF(I484&gt;0,(RANK(I484,(I$412,I$420,I$428,I$436,I$444,I$452,I$460,I$468,I$476,I$484))),"")</f>
      </c>
      <c r="K485" s="27">
        <f>IF(K484&gt;0,K484*0.05,"")</f>
      </c>
      <c r="L485" s="26">
        <f>IF(K484&gt;0,(RANK(K484,(K$412,K$420,K$428,K$436,K$444,K$452,K$460,K$468,K$476,K$484))),"")</f>
      </c>
      <c r="M485" s="27">
        <f>IF(M484&gt;0,M484*0.1,"")</f>
      </c>
      <c r="N485" s="26">
        <f>IF(M484&gt;0,(RANK(M484,(M$412,M$420,M$428,M$436,M$444,M$452,M$460,M$468,M$476,M$484))),"")</f>
      </c>
      <c r="O485" s="107"/>
      <c r="P485" s="88"/>
      <c r="Q485" s="88"/>
      <c r="R485" s="88"/>
      <c r="S485" s="88"/>
      <c r="T485" s="88"/>
      <c r="U485" s="88"/>
      <c r="V485" s="88"/>
      <c r="W485" s="106"/>
      <c r="X485" s="89"/>
      <c r="Y485" s="88"/>
      <c r="Z485" s="97"/>
      <c r="AA485" s="103"/>
      <c r="AB485" s="88"/>
      <c r="AC485" s="103"/>
      <c r="AD485" s="88"/>
    </row>
    <row r="486" spans="1:30" s="3" customFormat="1" ht="12" customHeight="1" hidden="1">
      <c r="A486" s="92" t="str">
        <f>IF(AND(Input!C$101&gt;0,Input!C112&gt;0,Input!D112="Festival"),UPPER(Input!C$101),"Hide")</f>
        <v>Hide</v>
      </c>
      <c r="B486" s="86">
        <f>IF(Input!C$112&gt;0,(UPPER(Input!C$112)&amp;" (Scores)"),"")</f>
      </c>
      <c r="C486" s="104"/>
      <c r="D486" s="104"/>
      <c r="E486" s="104"/>
      <c r="F486" s="104"/>
      <c r="G486" s="104"/>
      <c r="H486" s="104"/>
      <c r="I486" s="104"/>
      <c r="J486" s="104"/>
      <c r="K486" s="104"/>
      <c r="L486" s="104"/>
      <c r="M486" s="104"/>
      <c r="N486" s="104"/>
      <c r="O486" s="48"/>
      <c r="P486" s="49">
        <f>(C486+E486+G486+M486)*0.1+(I486+K486)*0.05-O486</f>
        <v>0</v>
      </c>
      <c r="Q486" s="90"/>
      <c r="R486" s="90"/>
      <c r="S486" s="90"/>
      <c r="T486" s="90"/>
      <c r="U486" s="90"/>
      <c r="V486" s="90"/>
      <c r="W486" s="90"/>
      <c r="X486" s="102"/>
      <c r="Y486" s="101"/>
      <c r="Z486" s="105">
        <f>IF(B486&gt;0,B486,"")</f>
      </c>
      <c r="AA486" s="100"/>
      <c r="AB486" s="101"/>
      <c r="AC486" s="100"/>
      <c r="AD486" s="101"/>
    </row>
    <row r="487" spans="1:30" s="3" customFormat="1" ht="12" customHeight="1" hidden="1">
      <c r="A487" s="93"/>
      <c r="B487" s="86"/>
      <c r="C487" s="90" t="s">
        <v>57</v>
      </c>
      <c r="D487" s="90"/>
      <c r="E487" s="90"/>
      <c r="F487" s="90"/>
      <c r="G487" s="90"/>
      <c r="H487" s="90"/>
      <c r="I487" s="90"/>
      <c r="J487" s="90"/>
      <c r="K487" s="90"/>
      <c r="L487" s="90"/>
      <c r="M487" s="90"/>
      <c r="N487" s="90"/>
      <c r="O487" s="90"/>
      <c r="P487" s="90"/>
      <c r="Q487" s="90"/>
      <c r="R487" s="90"/>
      <c r="S487" s="90"/>
      <c r="T487" s="90"/>
      <c r="U487" s="90"/>
      <c r="V487" s="90"/>
      <c r="W487" s="90"/>
      <c r="X487" s="102"/>
      <c r="Y487" s="101"/>
      <c r="Z487" s="105"/>
      <c r="AA487" s="100"/>
      <c r="AB487" s="101"/>
      <c r="AC487" s="100"/>
      <c r="AD487" s="101"/>
    </row>
    <row r="488" spans="1:30" s="3" customFormat="1" ht="12" customHeight="1" hidden="1">
      <c r="A488" s="94" t="str">
        <f>IF(AND(Input!C$101&gt;0,Input!C112&gt;0,Input!D112="Festival"),UPPER(Input!C$101),"Hide")</f>
        <v>Hide</v>
      </c>
      <c r="B488" s="87">
        <f>IF(Input!C$112&gt;0,UPPER(Input!C$112),"")</f>
      </c>
      <c r="C488" s="99">
        <f>IF(C486&gt;=160,"I",IF(C486&gt;=120,"II",IF(C486&gt;=80,"III",IF(C486=0,"","IV"))))</f>
      </c>
      <c r="D488" s="99"/>
      <c r="E488" s="99">
        <f>IF(E486&gt;=160,"I",IF(E486&gt;=120,"II",IF(E486&gt;=80,"III",IF(E486=0,"","IV"))))</f>
      </c>
      <c r="F488" s="99"/>
      <c r="G488" s="99">
        <f>IF(G486&gt;=160,"I",IF(G486&gt;=120,"II",IF(G486&gt;=80,"III",IF(G486=0,"","IV"))))</f>
      </c>
      <c r="H488" s="99"/>
      <c r="I488" s="99">
        <f>IF(I486&gt;=160,"I",IF(I486&gt;=120,"II",IF(I486&gt;=80,"III",IF(I486=0,"","IV"))))</f>
      </c>
      <c r="J488" s="99"/>
      <c r="K488" s="99">
        <f>IF(K486&gt;=160,"I",IF(K486&gt;=120,"II",IF(K486&gt;=80,"III",IF(K486=0,"","IV"))))</f>
      </c>
      <c r="L488" s="99"/>
      <c r="M488" s="99">
        <f>IF(M486&gt;=160,"I",IF(M486&gt;=120,"II",IF(M486&gt;=80,"III",IF(M486=0,"","IV"))))</f>
      </c>
      <c r="N488" s="99"/>
      <c r="O488" s="97">
        <f>IF(O486&gt;0,"Penalty Applied","")</f>
      </c>
      <c r="P488" s="88" t="s">
        <v>55</v>
      </c>
      <c r="Q488" s="88"/>
      <c r="R488" s="88"/>
      <c r="S488" s="88"/>
      <c r="T488" s="88"/>
      <c r="U488" s="88"/>
      <c r="V488" s="88"/>
      <c r="W488" s="88"/>
      <c r="X488" s="89">
        <f>IF(P486&gt;=80,"I",IF(P486&gt;=60,"II",IF(P486&gt;=40,"III",IF(P486=0,"","IV"))))</f>
      </c>
      <c r="Y488" s="88" t="s">
        <v>55</v>
      </c>
      <c r="Z488" s="97">
        <f>IF(B488&gt;0,B488,"")</f>
      </c>
      <c r="AA488" s="91" t="s">
        <v>55</v>
      </c>
      <c r="AB488" s="88" t="s">
        <v>55</v>
      </c>
      <c r="AC488" s="91" t="s">
        <v>55</v>
      </c>
      <c r="AD488" s="88" t="s">
        <v>55</v>
      </c>
    </row>
    <row r="489" spans="1:30" s="3" customFormat="1" ht="12" customHeight="1" hidden="1">
      <c r="A489" s="95"/>
      <c r="B489" s="87"/>
      <c r="C489" s="99"/>
      <c r="D489" s="99"/>
      <c r="E489" s="99"/>
      <c r="F489" s="99"/>
      <c r="G489" s="99"/>
      <c r="H489" s="99"/>
      <c r="I489" s="99"/>
      <c r="J489" s="99"/>
      <c r="K489" s="99"/>
      <c r="L489" s="99"/>
      <c r="M489" s="99"/>
      <c r="N489" s="99"/>
      <c r="O489" s="97"/>
      <c r="P489" s="88"/>
      <c r="Q489" s="88"/>
      <c r="R489" s="88"/>
      <c r="S489" s="88"/>
      <c r="T489" s="88"/>
      <c r="U489" s="88"/>
      <c r="V489" s="88"/>
      <c r="W489" s="88"/>
      <c r="X489" s="89"/>
      <c r="Y489" s="88"/>
      <c r="Z489" s="97"/>
      <c r="AA489" s="91"/>
      <c r="AB489" s="88"/>
      <c r="AC489" s="91"/>
      <c r="AD489" s="88"/>
    </row>
    <row r="490" spans="1:30" s="3" customFormat="1" ht="12" customHeight="1" hidden="1">
      <c r="A490" s="96" t="str">
        <f>IF(AND(Input!C$101&gt;0,Input!C112&gt;0,Input!D112="Comments Only"),UPPER(Input!C$101),"Hide")</f>
        <v>Hide</v>
      </c>
      <c r="B490" s="87">
        <f>IF(Input!C$112&gt;0,UPPER(Input!C$112),"")</f>
      </c>
      <c r="C490" s="98" t="s">
        <v>54</v>
      </c>
      <c r="D490" s="98"/>
      <c r="E490" s="98" t="s">
        <v>54</v>
      </c>
      <c r="F490" s="98"/>
      <c r="G490" s="98" t="s">
        <v>54</v>
      </c>
      <c r="H490" s="98"/>
      <c r="I490" s="98" t="s">
        <v>54</v>
      </c>
      <c r="J490" s="98"/>
      <c r="K490" s="98" t="s">
        <v>54</v>
      </c>
      <c r="L490" s="98"/>
      <c r="M490" s="98" t="s">
        <v>54</v>
      </c>
      <c r="N490" s="98"/>
      <c r="O490" s="88" t="s">
        <v>55</v>
      </c>
      <c r="P490" s="88" t="s">
        <v>55</v>
      </c>
      <c r="Q490" s="88"/>
      <c r="R490" s="88"/>
      <c r="S490" s="88"/>
      <c r="T490" s="88"/>
      <c r="U490" s="88"/>
      <c r="V490" s="88"/>
      <c r="W490" s="88"/>
      <c r="X490" s="89" t="s">
        <v>55</v>
      </c>
      <c r="Y490" s="88" t="s">
        <v>55</v>
      </c>
      <c r="Z490" s="97">
        <f>IF(B490&gt;0,B490,"")</f>
      </c>
      <c r="AA490" s="91" t="s">
        <v>56</v>
      </c>
      <c r="AB490" s="88" t="s">
        <v>55</v>
      </c>
      <c r="AC490" s="91" t="s">
        <v>56</v>
      </c>
      <c r="AD490" s="88" t="s">
        <v>55</v>
      </c>
    </row>
    <row r="491" spans="1:30" s="3" customFormat="1" ht="12" customHeight="1" hidden="1">
      <c r="A491" s="96"/>
      <c r="B491" s="87"/>
      <c r="C491" s="98"/>
      <c r="D491" s="98"/>
      <c r="E491" s="98"/>
      <c r="F491" s="98"/>
      <c r="G491" s="98"/>
      <c r="H491" s="98"/>
      <c r="I491" s="98"/>
      <c r="J491" s="98"/>
      <c r="K491" s="98"/>
      <c r="L491" s="98"/>
      <c r="M491" s="98"/>
      <c r="N491" s="98"/>
      <c r="O491" s="88"/>
      <c r="P491" s="88"/>
      <c r="Q491" s="88"/>
      <c r="R491" s="88"/>
      <c r="S491" s="88"/>
      <c r="T491" s="88"/>
      <c r="U491" s="88"/>
      <c r="V491" s="88"/>
      <c r="W491" s="88"/>
      <c r="X491" s="89"/>
      <c r="Y491" s="88"/>
      <c r="Z491" s="97"/>
      <c r="AA491" s="91"/>
      <c r="AB491" s="88"/>
      <c r="AC491" s="91"/>
      <c r="AD491" s="88"/>
    </row>
    <row r="492" spans="1:30" ht="4.5" customHeight="1" hidden="1">
      <c r="A492" s="39" t="str">
        <f>IF(B412="","Hide","")</f>
        <v>Hide</v>
      </c>
      <c r="B492" s="40"/>
      <c r="C492" s="41"/>
      <c r="D492" s="42"/>
      <c r="E492" s="41"/>
      <c r="F492" s="42"/>
      <c r="G492" s="41"/>
      <c r="H492" s="42"/>
      <c r="I492" s="41"/>
      <c r="J492" s="42"/>
      <c r="K492" s="41"/>
      <c r="L492" s="42"/>
      <c r="M492" s="41"/>
      <c r="N492" s="42"/>
      <c r="O492" s="43"/>
      <c r="P492" s="43"/>
      <c r="Q492" s="43"/>
      <c r="R492" s="43"/>
      <c r="S492" s="43"/>
      <c r="T492" s="43"/>
      <c r="U492" s="43"/>
      <c r="V492" s="43"/>
      <c r="W492" s="44"/>
      <c r="X492" s="42"/>
      <c r="Y492" s="42"/>
      <c r="Z492" s="45"/>
      <c r="AA492" s="46"/>
      <c r="AB492" s="47"/>
      <c r="AC492" s="46"/>
      <c r="AD492" s="47"/>
    </row>
    <row r="493" spans="1:30" s="3" customFormat="1" ht="12" customHeight="1" hidden="1">
      <c r="A493" s="96" t="str">
        <f>IF(AND(Input!C$115&gt;0,Input!C117&gt;0,Input!D117="Competitive"),UPPER(Input!C$115),"Hide")</f>
        <v>Hide</v>
      </c>
      <c r="B493" s="87">
        <f>IF(Input!C$117&gt;0,UPPER(Input!C$117),"")</f>
      </c>
      <c r="C493" s="107"/>
      <c r="D493" s="107"/>
      <c r="E493" s="107"/>
      <c r="F493" s="107"/>
      <c r="G493" s="107"/>
      <c r="H493" s="107"/>
      <c r="I493" s="107"/>
      <c r="J493" s="107"/>
      <c r="K493" s="107"/>
      <c r="L493" s="107"/>
      <c r="M493" s="107"/>
      <c r="N493" s="107"/>
      <c r="O493" s="107"/>
      <c r="P493" s="88">
        <f>(C493+E493+G493+M493)*0.1+(I493+K493)*0.05-O493</f>
        <v>0</v>
      </c>
      <c r="Q493" s="88">
        <f>SUM(INT(C493*100000),INT(E493*100000),INT(G493*100000),INT(I493*50000),INT(K493*50000),INT(M493*100000),-(O493*1000000))</f>
        <v>0</v>
      </c>
      <c r="R493" s="88">
        <f>IF(Q493&gt;0,(RANK(Q493,(Q$493,Q$501,Q$509,Q$517,Q$525,Q$533,Q$541,Q$549,Q$557,Q$565))),"")</f>
      </c>
      <c r="S493" s="88">
        <f>C493+E493</f>
        <v>0</v>
      </c>
      <c r="T493" s="88">
        <f>IF(S493&gt;0,(RANK(S493,(S$493,S$501,S$509,S$517,S$525,S$533,S$541,S$549,S$557,S$565))),"")</f>
      </c>
      <c r="U493" s="88">
        <f>I493+K493</f>
        <v>0</v>
      </c>
      <c r="V493" s="88">
        <f>IF(U493&gt;0,(RANK(U493,(U$493,U$501,U$509,U$517,U$525,U$533,U$541,U$549,U$557,U$565))),"")</f>
      </c>
      <c r="W493" s="106">
        <f>IF((AND(Q493&gt;0,S493&gt;0,U493&gt;0)),1000000-(R493*10000+T493*100+V493),0)</f>
        <v>0</v>
      </c>
      <c r="X493" s="89">
        <f>IF(P493&gt;=80,"I",IF(P493&gt;=60,"II",IF(P493&gt;=40,"III",IF(P493=0,"","IV"))))</f>
      </c>
      <c r="Y493" s="88">
        <f>IF(W493&gt;0,(RANK(W493,(W$493,W$501,W$509,W$517,W$525,W$533,W$541,W$549,W$557,W$565))),"")</f>
      </c>
      <c r="Z493" s="97">
        <f>IF(B493&gt;0,B493,"")</f>
      </c>
      <c r="AA493" s="103"/>
      <c r="AB493" s="88">
        <f>IF(AA493&gt;0,(RANK(AA493,(AA$493,AA$501,AA$509,AA$517,AA$525,AA$533,AA$541,AA$549,AA$557,AA$565))),"")</f>
      </c>
      <c r="AC493" s="103"/>
      <c r="AD493" s="88">
        <f>IF(AC493&gt;0,(RANK(AC493,(AC$493,AC$501,AC$509,AC$517,AC$525,AC$533,AC$541,AC$549,AC$557,AC$565))),"")</f>
      </c>
    </row>
    <row r="494" spans="1:30" s="3" customFormat="1" ht="12" customHeight="1" hidden="1">
      <c r="A494" s="96"/>
      <c r="B494" s="87"/>
      <c r="C494" s="27">
        <f>IF(C493&gt;0,C493*0.1,"")</f>
      </c>
      <c r="D494" s="26">
        <f>IF(C493&gt;0,(RANK(C493,(C$493,C$501,C$509,C$517,C$525,C$533,C$541,C$549,C$557,C$565))),"")</f>
      </c>
      <c r="E494" s="27">
        <f>IF(E493&gt;0,E493*0.1,"")</f>
      </c>
      <c r="F494" s="26">
        <f>IF(E493&gt;0,(RANK(E493,(E$493,E$501,E$509,E$517,E$525,E$533,E$541,E$549,E$557,E$565))),"")</f>
      </c>
      <c r="G494" s="27">
        <f>IF(G493&gt;0,G493*0.1,"")</f>
      </c>
      <c r="H494" s="26">
        <f>IF(G493&gt;0,(RANK(G493,(G$493,G$501,G$509,G$517,G$525,G$533,G$541,G$549,G$557,G$565))),"")</f>
      </c>
      <c r="I494" s="27">
        <f>IF(I493&gt;0,I493*0.05,"")</f>
      </c>
      <c r="J494" s="26">
        <f>IF(I493&gt;0,(RANK(I493,(I$493,I$501,I$509,I$517,I$525,I$533,I$541,I$549,I$557,I$565))),"")</f>
      </c>
      <c r="K494" s="27">
        <f>IF(K493&gt;0,K493*0.05,"")</f>
      </c>
      <c r="L494" s="26">
        <f>IF(K493&gt;0,(RANK(K493,(K$493,K$501,K$509,K$517,K$525,K$533,K$541,K$549,K$557,K$565))),"")</f>
      </c>
      <c r="M494" s="27">
        <f>IF(M493&gt;0,M493*0.1,"")</f>
      </c>
      <c r="N494" s="26">
        <f>IF(M493&gt;0,(RANK(M493,(M$493,M$501,M$509,M$517,M$525,M$533,M$541,M$549,M$557,M$565))),"")</f>
      </c>
      <c r="O494" s="107"/>
      <c r="P494" s="88"/>
      <c r="Q494" s="88"/>
      <c r="R494" s="88"/>
      <c r="S494" s="88"/>
      <c r="T494" s="88"/>
      <c r="U494" s="88"/>
      <c r="V494" s="88"/>
      <c r="W494" s="106"/>
      <c r="X494" s="89"/>
      <c r="Y494" s="88"/>
      <c r="Z494" s="97"/>
      <c r="AA494" s="103"/>
      <c r="AB494" s="88"/>
      <c r="AC494" s="103"/>
      <c r="AD494" s="88"/>
    </row>
    <row r="495" spans="1:30" s="3" customFormat="1" ht="12" customHeight="1" hidden="1">
      <c r="A495" s="92" t="str">
        <f>IF(AND(Input!C$115&gt;0,Input!C117&gt;0,Input!D117="Festival"),UPPER(Input!C$115),"Hide")</f>
        <v>Hide</v>
      </c>
      <c r="B495" s="86">
        <f>IF(Input!C$117&gt;0,(UPPER(Input!C$117)&amp;" (Scores)"),"")</f>
      </c>
      <c r="C495" s="104"/>
      <c r="D495" s="104"/>
      <c r="E495" s="104"/>
      <c r="F495" s="104"/>
      <c r="G495" s="104"/>
      <c r="H495" s="104"/>
      <c r="I495" s="104"/>
      <c r="J495" s="104"/>
      <c r="K495" s="104"/>
      <c r="L495" s="104"/>
      <c r="M495" s="104"/>
      <c r="N495" s="104"/>
      <c r="O495" s="48"/>
      <c r="P495" s="49">
        <f>(C495+E495+G495+M495)*0.1+(I495+K495)*0.05-O495</f>
        <v>0</v>
      </c>
      <c r="Q495" s="90"/>
      <c r="R495" s="90"/>
      <c r="S495" s="90"/>
      <c r="T495" s="90"/>
      <c r="U495" s="90"/>
      <c r="V495" s="90"/>
      <c r="W495" s="90"/>
      <c r="X495" s="102"/>
      <c r="Y495" s="101"/>
      <c r="Z495" s="105">
        <f>IF(B495&gt;0,B495,"")</f>
      </c>
      <c r="AA495" s="100"/>
      <c r="AB495" s="101"/>
      <c r="AC495" s="100"/>
      <c r="AD495" s="101"/>
    </row>
    <row r="496" spans="1:30" s="3" customFormat="1" ht="12" customHeight="1" hidden="1">
      <c r="A496" s="93"/>
      <c r="B496" s="86"/>
      <c r="C496" s="90" t="s">
        <v>57</v>
      </c>
      <c r="D496" s="90"/>
      <c r="E496" s="90"/>
      <c r="F496" s="90"/>
      <c r="G496" s="90"/>
      <c r="H496" s="90"/>
      <c r="I496" s="90"/>
      <c r="J496" s="90"/>
      <c r="K496" s="90"/>
      <c r="L496" s="90"/>
      <c r="M496" s="90"/>
      <c r="N496" s="90"/>
      <c r="O496" s="90"/>
      <c r="P496" s="90"/>
      <c r="Q496" s="90"/>
      <c r="R496" s="90"/>
      <c r="S496" s="90"/>
      <c r="T496" s="90"/>
      <c r="U496" s="90"/>
      <c r="V496" s="90"/>
      <c r="W496" s="90"/>
      <c r="X496" s="102"/>
      <c r="Y496" s="101"/>
      <c r="Z496" s="105"/>
      <c r="AA496" s="100"/>
      <c r="AB496" s="101"/>
      <c r="AC496" s="100"/>
      <c r="AD496" s="101"/>
    </row>
    <row r="497" spans="1:30" s="3" customFormat="1" ht="12" customHeight="1" hidden="1">
      <c r="A497" s="94" t="str">
        <f>IF(AND(Input!C$115&gt;0,Input!C117&gt;0,Input!D117="Festival"),UPPER(Input!C$115),"Hide")</f>
        <v>Hide</v>
      </c>
      <c r="B497" s="87">
        <f>IF(Input!C$117&gt;0,UPPER(Input!C$117),"")</f>
      </c>
      <c r="C497" s="99">
        <f>IF(C495&gt;=160,"I",IF(C495&gt;=120,"II",IF(C495&gt;=80,"III",IF(C495=0,"","IV"))))</f>
      </c>
      <c r="D497" s="99"/>
      <c r="E497" s="99">
        <f>IF(E495&gt;=160,"I",IF(E495&gt;=120,"II",IF(E495&gt;=80,"III",IF(E495=0,"","IV"))))</f>
      </c>
      <c r="F497" s="99"/>
      <c r="G497" s="99">
        <f>IF(G495&gt;=160,"I",IF(G495&gt;=120,"II",IF(G495&gt;=80,"III",IF(G495=0,"","IV"))))</f>
      </c>
      <c r="H497" s="99"/>
      <c r="I497" s="99">
        <f>IF(I495&gt;=160,"I",IF(I495&gt;=120,"II",IF(I495&gt;=80,"III",IF(I495=0,"","IV"))))</f>
      </c>
      <c r="J497" s="99"/>
      <c r="K497" s="99">
        <f>IF(K495&gt;=160,"I",IF(K495&gt;=120,"II",IF(K495&gt;=80,"III",IF(K495=0,"","IV"))))</f>
      </c>
      <c r="L497" s="99"/>
      <c r="M497" s="99">
        <f>IF(M495&gt;=160,"I",IF(M495&gt;=120,"II",IF(M495&gt;=80,"III",IF(M495=0,"","IV"))))</f>
      </c>
      <c r="N497" s="99"/>
      <c r="O497" s="97">
        <f>IF(O495&gt;0,"Penalty Applied","")</f>
      </c>
      <c r="P497" s="88" t="s">
        <v>55</v>
      </c>
      <c r="Q497" s="88"/>
      <c r="R497" s="88"/>
      <c r="S497" s="88"/>
      <c r="T497" s="88"/>
      <c r="U497" s="88"/>
      <c r="V497" s="88"/>
      <c r="W497" s="88"/>
      <c r="X497" s="89">
        <f>IF(P495&gt;=80,"I",IF(P495&gt;=60,"II",IF(P495&gt;=40,"III",IF(P495=0,"","IV"))))</f>
      </c>
      <c r="Y497" s="88" t="s">
        <v>55</v>
      </c>
      <c r="Z497" s="97">
        <f>IF(B497&gt;0,B497,"")</f>
      </c>
      <c r="AA497" s="91" t="s">
        <v>55</v>
      </c>
      <c r="AB497" s="88" t="s">
        <v>55</v>
      </c>
      <c r="AC497" s="91" t="s">
        <v>55</v>
      </c>
      <c r="AD497" s="88" t="s">
        <v>55</v>
      </c>
    </row>
    <row r="498" spans="1:30" s="3" customFormat="1" ht="12" customHeight="1" hidden="1">
      <c r="A498" s="95"/>
      <c r="B498" s="87"/>
      <c r="C498" s="99"/>
      <c r="D498" s="99"/>
      <c r="E498" s="99"/>
      <c r="F498" s="99"/>
      <c r="G498" s="99"/>
      <c r="H498" s="99"/>
      <c r="I498" s="99"/>
      <c r="J498" s="99"/>
      <c r="K498" s="99"/>
      <c r="L498" s="99"/>
      <c r="M498" s="99"/>
      <c r="N498" s="99"/>
      <c r="O498" s="97"/>
      <c r="P498" s="88"/>
      <c r="Q498" s="88"/>
      <c r="R498" s="88"/>
      <c r="S498" s="88"/>
      <c r="T498" s="88"/>
      <c r="U498" s="88"/>
      <c r="V498" s="88"/>
      <c r="W498" s="88"/>
      <c r="X498" s="89"/>
      <c r="Y498" s="88"/>
      <c r="Z498" s="97"/>
      <c r="AA498" s="91"/>
      <c r="AB498" s="88"/>
      <c r="AC498" s="91"/>
      <c r="AD498" s="88"/>
    </row>
    <row r="499" spans="1:30" s="3" customFormat="1" ht="12" customHeight="1" hidden="1">
      <c r="A499" s="96" t="str">
        <f>IF(AND(Input!C$115&gt;0,Input!C117&gt;0,Input!D117="Comments Only"),UPPER(Input!C$115),"Hide")</f>
        <v>Hide</v>
      </c>
      <c r="B499" s="87">
        <f>IF(Input!C$117&gt;0,UPPER(Input!C$117),"")</f>
      </c>
      <c r="C499" s="98" t="s">
        <v>54</v>
      </c>
      <c r="D499" s="98"/>
      <c r="E499" s="98" t="s">
        <v>54</v>
      </c>
      <c r="F499" s="98"/>
      <c r="G499" s="98" t="s">
        <v>54</v>
      </c>
      <c r="H499" s="98"/>
      <c r="I499" s="98" t="s">
        <v>54</v>
      </c>
      <c r="J499" s="98"/>
      <c r="K499" s="98" t="s">
        <v>54</v>
      </c>
      <c r="L499" s="98"/>
      <c r="M499" s="98" t="s">
        <v>54</v>
      </c>
      <c r="N499" s="98"/>
      <c r="O499" s="88" t="s">
        <v>55</v>
      </c>
      <c r="P499" s="88" t="s">
        <v>55</v>
      </c>
      <c r="Q499" s="88"/>
      <c r="R499" s="88"/>
      <c r="S499" s="88"/>
      <c r="T499" s="88"/>
      <c r="U499" s="88"/>
      <c r="V499" s="88"/>
      <c r="W499" s="88"/>
      <c r="X499" s="89" t="s">
        <v>55</v>
      </c>
      <c r="Y499" s="88" t="s">
        <v>55</v>
      </c>
      <c r="Z499" s="97">
        <f>IF(B499&gt;0,B499,"")</f>
      </c>
      <c r="AA499" s="91" t="s">
        <v>56</v>
      </c>
      <c r="AB499" s="88" t="s">
        <v>55</v>
      </c>
      <c r="AC499" s="91" t="s">
        <v>56</v>
      </c>
      <c r="AD499" s="88" t="s">
        <v>55</v>
      </c>
    </row>
    <row r="500" spans="1:30" s="3" customFormat="1" ht="12" customHeight="1" hidden="1">
      <c r="A500" s="96"/>
      <c r="B500" s="87"/>
      <c r="C500" s="98"/>
      <c r="D500" s="98"/>
      <c r="E500" s="98"/>
      <c r="F500" s="98"/>
      <c r="G500" s="98"/>
      <c r="H500" s="98"/>
      <c r="I500" s="98"/>
      <c r="J500" s="98"/>
      <c r="K500" s="98"/>
      <c r="L500" s="98"/>
      <c r="M500" s="98"/>
      <c r="N500" s="98"/>
      <c r="O500" s="88"/>
      <c r="P500" s="88"/>
      <c r="Q500" s="88"/>
      <c r="R500" s="88"/>
      <c r="S500" s="88"/>
      <c r="T500" s="88"/>
      <c r="U500" s="88"/>
      <c r="V500" s="88"/>
      <c r="W500" s="88"/>
      <c r="X500" s="89"/>
      <c r="Y500" s="88"/>
      <c r="Z500" s="97"/>
      <c r="AA500" s="91"/>
      <c r="AB500" s="88"/>
      <c r="AC500" s="91"/>
      <c r="AD500" s="88"/>
    </row>
    <row r="501" spans="1:30" s="3" customFormat="1" ht="12" customHeight="1" hidden="1">
      <c r="A501" s="96" t="str">
        <f>IF(AND(Input!C$115&gt;0,Input!C118&gt;0,Input!D118="Competitive"),UPPER(Input!C$115),"Hide")</f>
        <v>Hide</v>
      </c>
      <c r="B501" s="87">
        <f>IF(Input!C$118&gt;0,UPPER(Input!C$118),"")</f>
      </c>
      <c r="C501" s="107"/>
      <c r="D501" s="107"/>
      <c r="E501" s="107"/>
      <c r="F501" s="107"/>
      <c r="G501" s="107"/>
      <c r="H501" s="107"/>
      <c r="I501" s="107"/>
      <c r="J501" s="107"/>
      <c r="K501" s="107"/>
      <c r="L501" s="107"/>
      <c r="M501" s="107"/>
      <c r="N501" s="107"/>
      <c r="O501" s="107"/>
      <c r="P501" s="88">
        <f>(C501+E501+G501+M501)*0.1+(I501+K501)*0.05-O501</f>
        <v>0</v>
      </c>
      <c r="Q501" s="88">
        <f>SUM(INT(C501*100000),INT(E501*100000),INT(G501*100000),INT(I501*50000),INT(K501*50000),INT(M501*100000),-(O501*1000000))</f>
        <v>0</v>
      </c>
      <c r="R501" s="88">
        <f>IF(Q501&gt;0,(RANK(Q501,(Q$493,Q$501,Q$509,Q$517,Q$525,Q$533,Q$541,Q$549,Q$557,Q$565))),"")</f>
      </c>
      <c r="S501" s="88">
        <f>C501+E501</f>
        <v>0</v>
      </c>
      <c r="T501" s="88">
        <f>IF(S501&gt;0,(RANK(S501,(S$493,S$501,S$509,S$517,S$525,S$533,S$541,S$549,S$557,S$565))),"")</f>
      </c>
      <c r="U501" s="88">
        <f>I501+K501</f>
        <v>0</v>
      </c>
      <c r="V501" s="88">
        <f>IF(U501&gt;0,(RANK(U501,(U$493,U$501,U$509,U$517,U$525,U$533,U$541,U$549,U$557,U$565))),"")</f>
      </c>
      <c r="W501" s="106">
        <f>IF((AND(Q501&gt;0,S501&gt;0,U501&gt;0)),1000000-(R501*10000+T501*100+V501),0)</f>
        <v>0</v>
      </c>
      <c r="X501" s="89">
        <f>IF(P501&gt;=80,"I",IF(P501&gt;=60,"II",IF(P501&gt;=40,"III",IF(P501=0,"","IV"))))</f>
      </c>
      <c r="Y501" s="88">
        <f>IF(W501&gt;0,(RANK(W501,(W$493,W$501,W$509,W$517,W$525,W$533,W$541,W$549,W$557,W$565))),"")</f>
      </c>
      <c r="Z501" s="97">
        <f>IF(B501&gt;0,B501,"")</f>
      </c>
      <c r="AA501" s="103"/>
      <c r="AB501" s="88">
        <f>IF(AA501&gt;0,(RANK(AA501,(AA$493,AA$501,AA$509,AA$517,AA$525,AA$533,AA$541,AA$549,AA$557,AA$565))),"")</f>
      </c>
      <c r="AC501" s="103"/>
      <c r="AD501" s="88">
        <f>IF(AC501&gt;0,(RANK(AC501,(AC$493,AC$501,AC$509,AC$517,AC$525,AC$533,AC$541,AC$549,AC$557,AC$565))),"")</f>
      </c>
    </row>
    <row r="502" spans="1:30" s="3" customFormat="1" ht="12" customHeight="1" hidden="1">
      <c r="A502" s="96"/>
      <c r="B502" s="87"/>
      <c r="C502" s="27">
        <f>IF(C501&gt;0,C501*0.1,"")</f>
      </c>
      <c r="D502" s="26">
        <f>IF(C501&gt;0,(RANK(C501,(C$493,C$501,C$509,C$517,C$525,C$533,C$541,C$549,C$557,C$565))),"")</f>
      </c>
      <c r="E502" s="27">
        <f>IF(E501&gt;0,E501*0.1,"")</f>
      </c>
      <c r="F502" s="26">
        <f>IF(E501&gt;0,(RANK(E501,(E$493,E$501,E$509,E$517,E$525,E$533,E$541,E$549,E$557,E$565))),"")</f>
      </c>
      <c r="G502" s="27">
        <f>IF(G501&gt;0,G501*0.1,"")</f>
      </c>
      <c r="H502" s="26">
        <f>IF(G501&gt;0,(RANK(G501,(G$493,G$501,G$509,G$517,G$525,G$533,G$541,G$549,G$557,G$565))),"")</f>
      </c>
      <c r="I502" s="27">
        <f>IF(I501&gt;0,I501*0.05,"")</f>
      </c>
      <c r="J502" s="26">
        <f>IF(I501&gt;0,(RANK(I501,(I$493,I$501,I$509,I$517,I$525,I$533,I$541,I$549,I$557,I$565))),"")</f>
      </c>
      <c r="K502" s="27">
        <f>IF(K501&gt;0,K501*0.05,"")</f>
      </c>
      <c r="L502" s="26">
        <f>IF(K501&gt;0,(RANK(K501,(K$493,K$501,K$509,K$517,K$525,K$533,K$541,K$549,K$557,K$565))),"")</f>
      </c>
      <c r="M502" s="27">
        <f>IF(M501&gt;0,M501*0.1,"")</f>
      </c>
      <c r="N502" s="26">
        <f>IF(M501&gt;0,(RANK(M501,(M$493,M$501,M$509,M$517,M$525,M$533,M$541,M$549,M$557,M$565))),"")</f>
      </c>
      <c r="O502" s="107"/>
      <c r="P502" s="88"/>
      <c r="Q502" s="88"/>
      <c r="R502" s="88"/>
      <c r="S502" s="88"/>
      <c r="T502" s="88"/>
      <c r="U502" s="88"/>
      <c r="V502" s="88"/>
      <c r="W502" s="106"/>
      <c r="X502" s="89"/>
      <c r="Y502" s="88"/>
      <c r="Z502" s="97"/>
      <c r="AA502" s="103"/>
      <c r="AB502" s="88"/>
      <c r="AC502" s="103"/>
      <c r="AD502" s="88"/>
    </row>
    <row r="503" spans="1:30" s="3" customFormat="1" ht="12" customHeight="1" hidden="1">
      <c r="A503" s="92" t="str">
        <f>IF(AND(Input!C$115&gt;0,Input!C118&gt;0,Input!D118="Festival"),UPPER(Input!C$115),"Hide")</f>
        <v>Hide</v>
      </c>
      <c r="B503" s="86">
        <f>IF(Input!C$118&gt;0,(UPPER(Input!C$118)&amp;" (Scores)"),"")</f>
      </c>
      <c r="C503" s="104"/>
      <c r="D503" s="104"/>
      <c r="E503" s="104"/>
      <c r="F503" s="104"/>
      <c r="G503" s="104"/>
      <c r="H503" s="104"/>
      <c r="I503" s="104"/>
      <c r="J503" s="104"/>
      <c r="K503" s="104"/>
      <c r="L503" s="104"/>
      <c r="M503" s="104"/>
      <c r="N503" s="104"/>
      <c r="O503" s="48"/>
      <c r="P503" s="49">
        <f>(C503+E503+G503+M503)*0.1+(I503+K503)*0.05-O503</f>
        <v>0</v>
      </c>
      <c r="Q503" s="90"/>
      <c r="R503" s="90"/>
      <c r="S503" s="90"/>
      <c r="T503" s="90"/>
      <c r="U503" s="90"/>
      <c r="V503" s="90"/>
      <c r="W503" s="90"/>
      <c r="X503" s="102"/>
      <c r="Y503" s="101"/>
      <c r="Z503" s="105">
        <f>IF(B503&gt;0,B503,"")</f>
      </c>
      <c r="AA503" s="100"/>
      <c r="AB503" s="101"/>
      <c r="AC503" s="100"/>
      <c r="AD503" s="101"/>
    </row>
    <row r="504" spans="1:30" s="3" customFormat="1" ht="12" customHeight="1" hidden="1">
      <c r="A504" s="93"/>
      <c r="B504" s="86"/>
      <c r="C504" s="90" t="s">
        <v>57</v>
      </c>
      <c r="D504" s="90"/>
      <c r="E504" s="90"/>
      <c r="F504" s="90"/>
      <c r="G504" s="90"/>
      <c r="H504" s="90"/>
      <c r="I504" s="90"/>
      <c r="J504" s="90"/>
      <c r="K504" s="90"/>
      <c r="L504" s="90"/>
      <c r="M504" s="90"/>
      <c r="N504" s="90"/>
      <c r="O504" s="90"/>
      <c r="P504" s="90"/>
      <c r="Q504" s="90"/>
      <c r="R504" s="90"/>
      <c r="S504" s="90"/>
      <c r="T504" s="90"/>
      <c r="U504" s="90"/>
      <c r="V504" s="90"/>
      <c r="W504" s="90"/>
      <c r="X504" s="102"/>
      <c r="Y504" s="101"/>
      <c r="Z504" s="105"/>
      <c r="AA504" s="100"/>
      <c r="AB504" s="101"/>
      <c r="AC504" s="100"/>
      <c r="AD504" s="101"/>
    </row>
    <row r="505" spans="1:30" s="3" customFormat="1" ht="12" customHeight="1" hidden="1">
      <c r="A505" s="94" t="str">
        <f>IF(AND(Input!C$115&gt;0,Input!C118&gt;0,Input!D118="Festival"),UPPER(Input!C$115),"Hide")</f>
        <v>Hide</v>
      </c>
      <c r="B505" s="87">
        <f>IF(Input!C$118&gt;0,UPPER(Input!C$118),"")</f>
      </c>
      <c r="C505" s="99">
        <f>IF(C503&gt;=160,"I",IF(C503&gt;=120,"II",IF(C503&gt;=80,"III",IF(C503=0,"","IV"))))</f>
      </c>
      <c r="D505" s="99"/>
      <c r="E505" s="99">
        <f>IF(E503&gt;=160,"I",IF(E503&gt;=120,"II",IF(E503&gt;=80,"III",IF(E503=0,"","IV"))))</f>
      </c>
      <c r="F505" s="99"/>
      <c r="G505" s="99">
        <f>IF(G503&gt;=160,"I",IF(G503&gt;=120,"II",IF(G503&gt;=80,"III",IF(G503=0,"","IV"))))</f>
      </c>
      <c r="H505" s="99"/>
      <c r="I505" s="99">
        <f>IF(I503&gt;=160,"I",IF(I503&gt;=120,"II",IF(I503&gt;=80,"III",IF(I503=0,"","IV"))))</f>
      </c>
      <c r="J505" s="99"/>
      <c r="K505" s="99">
        <f>IF(K503&gt;=160,"I",IF(K503&gt;=120,"II",IF(K503&gt;=80,"III",IF(K503=0,"","IV"))))</f>
      </c>
      <c r="L505" s="99"/>
      <c r="M505" s="99">
        <f>IF(M503&gt;=160,"I",IF(M503&gt;=120,"II",IF(M503&gt;=80,"III",IF(M503=0,"","IV"))))</f>
      </c>
      <c r="N505" s="99"/>
      <c r="O505" s="97">
        <f>IF(O503&gt;0,"Penalty Applied","")</f>
      </c>
      <c r="P505" s="88" t="s">
        <v>55</v>
      </c>
      <c r="Q505" s="88"/>
      <c r="R505" s="88"/>
      <c r="S505" s="88"/>
      <c r="T505" s="88"/>
      <c r="U505" s="88"/>
      <c r="V505" s="88"/>
      <c r="W505" s="88"/>
      <c r="X505" s="89">
        <f>IF(P503&gt;=80,"I",IF(P503&gt;=60,"II",IF(P503&gt;=40,"III",IF(P503=0,"","IV"))))</f>
      </c>
      <c r="Y505" s="88" t="s">
        <v>55</v>
      </c>
      <c r="Z505" s="97">
        <f>IF(B505&gt;0,B505,"")</f>
      </c>
      <c r="AA505" s="91" t="s">
        <v>55</v>
      </c>
      <c r="AB505" s="88" t="s">
        <v>55</v>
      </c>
      <c r="AC505" s="91" t="s">
        <v>55</v>
      </c>
      <c r="AD505" s="88" t="s">
        <v>55</v>
      </c>
    </row>
    <row r="506" spans="1:30" s="3" customFormat="1" ht="12" customHeight="1" hidden="1">
      <c r="A506" s="95"/>
      <c r="B506" s="87"/>
      <c r="C506" s="99"/>
      <c r="D506" s="99"/>
      <c r="E506" s="99"/>
      <c r="F506" s="99"/>
      <c r="G506" s="99"/>
      <c r="H506" s="99"/>
      <c r="I506" s="99"/>
      <c r="J506" s="99"/>
      <c r="K506" s="99"/>
      <c r="L506" s="99"/>
      <c r="M506" s="99"/>
      <c r="N506" s="99"/>
      <c r="O506" s="97"/>
      <c r="P506" s="88"/>
      <c r="Q506" s="88"/>
      <c r="R506" s="88"/>
      <c r="S506" s="88"/>
      <c r="T506" s="88"/>
      <c r="U506" s="88"/>
      <c r="V506" s="88"/>
      <c r="W506" s="88"/>
      <c r="X506" s="89"/>
      <c r="Y506" s="88"/>
      <c r="Z506" s="97"/>
      <c r="AA506" s="91"/>
      <c r="AB506" s="88"/>
      <c r="AC506" s="91"/>
      <c r="AD506" s="88"/>
    </row>
    <row r="507" spans="1:30" s="3" customFormat="1" ht="12" customHeight="1" hidden="1">
      <c r="A507" s="96" t="str">
        <f>IF(AND(Input!C$115&gt;0,Input!C118&gt;0,Input!D118="Comments Only"),UPPER(Input!C$115),"Hide")</f>
        <v>Hide</v>
      </c>
      <c r="B507" s="87">
        <f>IF(Input!C$118&gt;0,UPPER(Input!C$118),"")</f>
      </c>
      <c r="C507" s="98" t="s">
        <v>54</v>
      </c>
      <c r="D507" s="98"/>
      <c r="E507" s="98" t="s">
        <v>54</v>
      </c>
      <c r="F507" s="98"/>
      <c r="G507" s="98" t="s">
        <v>54</v>
      </c>
      <c r="H507" s="98"/>
      <c r="I507" s="98" t="s">
        <v>54</v>
      </c>
      <c r="J507" s="98"/>
      <c r="K507" s="98" t="s">
        <v>54</v>
      </c>
      <c r="L507" s="98"/>
      <c r="M507" s="98" t="s">
        <v>54</v>
      </c>
      <c r="N507" s="98"/>
      <c r="O507" s="88" t="s">
        <v>55</v>
      </c>
      <c r="P507" s="88" t="s">
        <v>55</v>
      </c>
      <c r="Q507" s="88"/>
      <c r="R507" s="88"/>
      <c r="S507" s="88"/>
      <c r="T507" s="88"/>
      <c r="U507" s="88"/>
      <c r="V507" s="88"/>
      <c r="W507" s="88"/>
      <c r="X507" s="89" t="s">
        <v>55</v>
      </c>
      <c r="Y507" s="88" t="s">
        <v>55</v>
      </c>
      <c r="Z507" s="97">
        <f>IF(B507&gt;0,B507,"")</f>
      </c>
      <c r="AA507" s="91" t="s">
        <v>56</v>
      </c>
      <c r="AB507" s="88" t="s">
        <v>55</v>
      </c>
      <c r="AC507" s="91" t="s">
        <v>56</v>
      </c>
      <c r="AD507" s="88" t="s">
        <v>55</v>
      </c>
    </row>
    <row r="508" spans="1:30" s="3" customFormat="1" ht="12" customHeight="1" hidden="1">
      <c r="A508" s="96"/>
      <c r="B508" s="87"/>
      <c r="C508" s="98"/>
      <c r="D508" s="98"/>
      <c r="E508" s="98"/>
      <c r="F508" s="98"/>
      <c r="G508" s="98"/>
      <c r="H508" s="98"/>
      <c r="I508" s="98"/>
      <c r="J508" s="98"/>
      <c r="K508" s="98"/>
      <c r="L508" s="98"/>
      <c r="M508" s="98"/>
      <c r="N508" s="98"/>
      <c r="O508" s="88"/>
      <c r="P508" s="88"/>
      <c r="Q508" s="88"/>
      <c r="R508" s="88"/>
      <c r="S508" s="88"/>
      <c r="T508" s="88"/>
      <c r="U508" s="88"/>
      <c r="V508" s="88"/>
      <c r="W508" s="88"/>
      <c r="X508" s="89"/>
      <c r="Y508" s="88"/>
      <c r="Z508" s="97"/>
      <c r="AA508" s="91"/>
      <c r="AB508" s="88"/>
      <c r="AC508" s="91"/>
      <c r="AD508" s="88"/>
    </row>
    <row r="509" spans="1:30" s="3" customFormat="1" ht="12" customHeight="1" hidden="1">
      <c r="A509" s="96" t="str">
        <f>IF(AND(Input!C$115&gt;0,Input!C119&gt;0,Input!D119="Competitive"),UPPER(Input!C$115),"Hide")</f>
        <v>Hide</v>
      </c>
      <c r="B509" s="87">
        <f>IF(Input!C$119&gt;0,UPPER(Input!C$119),"")</f>
      </c>
      <c r="C509" s="107"/>
      <c r="D509" s="107"/>
      <c r="E509" s="107"/>
      <c r="F509" s="107"/>
      <c r="G509" s="107"/>
      <c r="H509" s="107"/>
      <c r="I509" s="107"/>
      <c r="J509" s="107"/>
      <c r="K509" s="107"/>
      <c r="L509" s="107"/>
      <c r="M509" s="107"/>
      <c r="N509" s="107"/>
      <c r="O509" s="107"/>
      <c r="P509" s="88">
        <f>(C509+E509+G509+M509)*0.1+(I509+K509)*0.05-O509</f>
        <v>0</v>
      </c>
      <c r="Q509" s="88">
        <f>SUM(INT(C509*100000),INT(E509*100000),INT(G509*100000),INT(I509*50000),INT(K509*50000),INT(M509*100000),-(O509*1000000))</f>
        <v>0</v>
      </c>
      <c r="R509" s="88">
        <f>IF(Q509&gt;0,(RANK(Q509,(Q$493,Q$501,Q$509,Q$517,Q$525,Q$533,Q$541,Q$549,Q$557,Q$565))),"")</f>
      </c>
      <c r="S509" s="88">
        <f>C509+E509</f>
        <v>0</v>
      </c>
      <c r="T509" s="88">
        <f>IF(S509&gt;0,(RANK(S509,(S$493,S$501,S$509,S$517,S$525,S$533,S$541,S$549,S$557,S$565))),"")</f>
      </c>
      <c r="U509" s="88">
        <f>I509+K509</f>
        <v>0</v>
      </c>
      <c r="V509" s="88">
        <f>IF(U509&gt;0,(RANK(U509,(U$493,U$501,U$509,U$517,U$525,U$533,U$541,U$549,U$557,U$565))),"")</f>
      </c>
      <c r="W509" s="106">
        <f>IF((AND(Q509&gt;0,S509&gt;0,U509&gt;0)),1000000-(R509*10000+T509*100+V509),0)</f>
        <v>0</v>
      </c>
      <c r="X509" s="89">
        <f>IF(P509&gt;=80,"I",IF(P509&gt;=60,"II",IF(P509&gt;=40,"III",IF(P509=0,"","IV"))))</f>
      </c>
      <c r="Y509" s="88">
        <f>IF(W509&gt;0,(RANK(W509,(W$493,W$501,W$509,W$517,W$525,W$533,W$541,W$549,W$557,W$565))),"")</f>
      </c>
      <c r="Z509" s="97">
        <f>IF(B509&gt;0,B509,"")</f>
      </c>
      <c r="AA509" s="103"/>
      <c r="AB509" s="88">
        <f>IF(AA509&gt;0,(RANK(AA509,(AA$493,AA$501,AA$509,AA$517,AA$525,AA$533,AA$541,AA$549,AA$557,AA$565))),"")</f>
      </c>
      <c r="AC509" s="103"/>
      <c r="AD509" s="88">
        <f>IF(AC509&gt;0,(RANK(AC509,(AC$493,AC$501,AC$509,AC$517,AC$525,AC$533,AC$541,AC$549,AC$557,AC$565))),"")</f>
      </c>
    </row>
    <row r="510" spans="1:30" s="3" customFormat="1" ht="12" customHeight="1" hidden="1">
      <c r="A510" s="96"/>
      <c r="B510" s="87"/>
      <c r="C510" s="27">
        <f>IF(C509&gt;0,C509*0.1,"")</f>
      </c>
      <c r="D510" s="26">
        <f>IF(C509&gt;0,(RANK(C509,(C$493,C$501,C$509,C$517,C$525,C$533,C$541,C$549,C$557,C$565))),"")</f>
      </c>
      <c r="E510" s="27">
        <f>IF(E509&gt;0,E509*0.1,"")</f>
      </c>
      <c r="F510" s="26">
        <f>IF(E509&gt;0,(RANK(E509,(E$493,E$501,E$509,E$517,E$525,E$533,E$541,E$549,E$557,E$565))),"")</f>
      </c>
      <c r="G510" s="27">
        <f>IF(G509&gt;0,G509*0.1,"")</f>
      </c>
      <c r="H510" s="26">
        <f>IF(G509&gt;0,(RANK(G509,(G$493,G$501,G$509,G$517,G$525,G$533,G$541,G$549,G$557,G$565))),"")</f>
      </c>
      <c r="I510" s="27">
        <f>IF(I509&gt;0,I509*0.05,"")</f>
      </c>
      <c r="J510" s="26">
        <f>IF(I509&gt;0,(RANK(I509,(I$493,I$501,I$509,I$517,I$525,I$533,I$541,I$549,I$557,I$565))),"")</f>
      </c>
      <c r="K510" s="27">
        <f>IF(K509&gt;0,K509*0.05,"")</f>
      </c>
      <c r="L510" s="26">
        <f>IF(K509&gt;0,(RANK(K509,(K$493,K$501,K$509,K$517,K$525,K$533,K$541,K$549,K$557,K$565))),"")</f>
      </c>
      <c r="M510" s="27">
        <f>IF(M509&gt;0,M509*0.1,"")</f>
      </c>
      <c r="N510" s="26">
        <f>IF(M509&gt;0,(RANK(M509,(M$493,M$501,M$509,M$517,M$525,M$533,M$541,M$549,M$557,M$565))),"")</f>
      </c>
      <c r="O510" s="107"/>
      <c r="P510" s="88"/>
      <c r="Q510" s="88"/>
      <c r="R510" s="88"/>
      <c r="S510" s="88"/>
      <c r="T510" s="88"/>
      <c r="U510" s="88"/>
      <c r="V510" s="88"/>
      <c r="W510" s="106"/>
      <c r="X510" s="89"/>
      <c r="Y510" s="88"/>
      <c r="Z510" s="97"/>
      <c r="AA510" s="103"/>
      <c r="AB510" s="88"/>
      <c r="AC510" s="103"/>
      <c r="AD510" s="88"/>
    </row>
    <row r="511" spans="1:30" s="3" customFormat="1" ht="12" customHeight="1" hidden="1">
      <c r="A511" s="92" t="str">
        <f>IF(AND(Input!C$115&gt;0,Input!C119&gt;0,Input!D119="Festival"),UPPER(Input!C$115),"Hide")</f>
        <v>Hide</v>
      </c>
      <c r="B511" s="86">
        <f>IF(Input!C$119&gt;0,(UPPER(Input!C$119)&amp;" (Scores)"),"")</f>
      </c>
      <c r="C511" s="104"/>
      <c r="D511" s="104"/>
      <c r="E511" s="104"/>
      <c r="F511" s="104"/>
      <c r="G511" s="104"/>
      <c r="H511" s="104"/>
      <c r="I511" s="104"/>
      <c r="J511" s="104"/>
      <c r="K511" s="104"/>
      <c r="L511" s="104"/>
      <c r="M511" s="104"/>
      <c r="N511" s="104"/>
      <c r="O511" s="48"/>
      <c r="P511" s="49">
        <f>(C511+E511+G511+M511)*0.1+(I511+K511)*0.05-O511</f>
        <v>0</v>
      </c>
      <c r="Q511" s="90"/>
      <c r="R511" s="90"/>
      <c r="S511" s="90"/>
      <c r="T511" s="90"/>
      <c r="U511" s="90"/>
      <c r="V511" s="90"/>
      <c r="W511" s="90"/>
      <c r="X511" s="102"/>
      <c r="Y511" s="101"/>
      <c r="Z511" s="105">
        <f>IF(B511&gt;0,B511,"")</f>
      </c>
      <c r="AA511" s="100"/>
      <c r="AB511" s="101"/>
      <c r="AC511" s="100"/>
      <c r="AD511" s="101"/>
    </row>
    <row r="512" spans="1:30" s="3" customFormat="1" ht="12" customHeight="1" hidden="1">
      <c r="A512" s="93"/>
      <c r="B512" s="86"/>
      <c r="C512" s="90" t="s">
        <v>57</v>
      </c>
      <c r="D512" s="90"/>
      <c r="E512" s="90"/>
      <c r="F512" s="90"/>
      <c r="G512" s="90"/>
      <c r="H512" s="90"/>
      <c r="I512" s="90"/>
      <c r="J512" s="90"/>
      <c r="K512" s="90"/>
      <c r="L512" s="90"/>
      <c r="M512" s="90"/>
      <c r="N512" s="90"/>
      <c r="O512" s="90"/>
      <c r="P512" s="90"/>
      <c r="Q512" s="90"/>
      <c r="R512" s="90"/>
      <c r="S512" s="90"/>
      <c r="T512" s="90"/>
      <c r="U512" s="90"/>
      <c r="V512" s="90"/>
      <c r="W512" s="90"/>
      <c r="X512" s="102"/>
      <c r="Y512" s="101"/>
      <c r="Z512" s="105"/>
      <c r="AA512" s="100"/>
      <c r="AB512" s="101"/>
      <c r="AC512" s="100"/>
      <c r="AD512" s="101"/>
    </row>
    <row r="513" spans="1:30" s="3" customFormat="1" ht="12" customHeight="1" hidden="1">
      <c r="A513" s="94" t="str">
        <f>IF(AND(Input!C$115&gt;0,Input!C119&gt;0,Input!D119="Festival"),UPPER(Input!C$115),"Hide")</f>
        <v>Hide</v>
      </c>
      <c r="B513" s="87">
        <f>IF(Input!C$119&gt;0,UPPER(Input!C$119),"")</f>
      </c>
      <c r="C513" s="99">
        <f>IF(C511&gt;=160,"I",IF(C511&gt;=120,"II",IF(C511&gt;=80,"III",IF(C511=0,"","IV"))))</f>
      </c>
      <c r="D513" s="99"/>
      <c r="E513" s="99">
        <f>IF(E511&gt;=160,"I",IF(E511&gt;=120,"II",IF(E511&gt;=80,"III",IF(E511=0,"","IV"))))</f>
      </c>
      <c r="F513" s="99"/>
      <c r="G513" s="99">
        <f>IF(G511&gt;=160,"I",IF(G511&gt;=120,"II",IF(G511&gt;=80,"III",IF(G511=0,"","IV"))))</f>
      </c>
      <c r="H513" s="99"/>
      <c r="I513" s="99">
        <f>IF(I511&gt;=160,"I",IF(I511&gt;=120,"II",IF(I511&gt;=80,"III",IF(I511=0,"","IV"))))</f>
      </c>
      <c r="J513" s="99"/>
      <c r="K513" s="99">
        <f>IF(K511&gt;=160,"I",IF(K511&gt;=120,"II",IF(K511&gt;=80,"III",IF(K511=0,"","IV"))))</f>
      </c>
      <c r="L513" s="99"/>
      <c r="M513" s="99">
        <f>IF(M511&gt;=160,"I",IF(M511&gt;=120,"II",IF(M511&gt;=80,"III",IF(M511=0,"","IV"))))</f>
      </c>
      <c r="N513" s="99"/>
      <c r="O513" s="97">
        <f>IF(O511&gt;0,"Penalty Applied","")</f>
      </c>
      <c r="P513" s="88" t="s">
        <v>55</v>
      </c>
      <c r="Q513" s="88"/>
      <c r="R513" s="88"/>
      <c r="S513" s="88"/>
      <c r="T513" s="88"/>
      <c r="U513" s="88"/>
      <c r="V513" s="88"/>
      <c r="W513" s="88"/>
      <c r="X513" s="89">
        <f>IF(P511&gt;=80,"I",IF(P511&gt;=60,"II",IF(P511&gt;=40,"III",IF(P511=0,"","IV"))))</f>
      </c>
      <c r="Y513" s="88" t="s">
        <v>55</v>
      </c>
      <c r="Z513" s="97">
        <f>IF(B513&gt;0,B513,"")</f>
      </c>
      <c r="AA513" s="91" t="s">
        <v>55</v>
      </c>
      <c r="AB513" s="88" t="s">
        <v>55</v>
      </c>
      <c r="AC513" s="91" t="s">
        <v>55</v>
      </c>
      <c r="AD513" s="88" t="s">
        <v>55</v>
      </c>
    </row>
    <row r="514" spans="1:30" s="3" customFormat="1" ht="12" customHeight="1" hidden="1">
      <c r="A514" s="95"/>
      <c r="B514" s="87"/>
      <c r="C514" s="99"/>
      <c r="D514" s="99"/>
      <c r="E514" s="99"/>
      <c r="F514" s="99"/>
      <c r="G514" s="99"/>
      <c r="H514" s="99"/>
      <c r="I514" s="99"/>
      <c r="J514" s="99"/>
      <c r="K514" s="99"/>
      <c r="L514" s="99"/>
      <c r="M514" s="99"/>
      <c r="N514" s="99"/>
      <c r="O514" s="97"/>
      <c r="P514" s="88"/>
      <c r="Q514" s="88"/>
      <c r="R514" s="88"/>
      <c r="S514" s="88"/>
      <c r="T514" s="88"/>
      <c r="U514" s="88"/>
      <c r="V514" s="88"/>
      <c r="W514" s="88"/>
      <c r="X514" s="89"/>
      <c r="Y514" s="88"/>
      <c r="Z514" s="97"/>
      <c r="AA514" s="91"/>
      <c r="AB514" s="88"/>
      <c r="AC514" s="91"/>
      <c r="AD514" s="88"/>
    </row>
    <row r="515" spans="1:30" s="3" customFormat="1" ht="12" customHeight="1" hidden="1">
      <c r="A515" s="96" t="str">
        <f>IF(AND(Input!C$115&gt;0,Input!C119&gt;0,Input!D119="Comments Only"),UPPER(Input!C$115),"Hide")</f>
        <v>Hide</v>
      </c>
      <c r="B515" s="87">
        <f>IF(Input!C$119&gt;0,UPPER(Input!C$119),"")</f>
      </c>
      <c r="C515" s="98" t="s">
        <v>54</v>
      </c>
      <c r="D515" s="98"/>
      <c r="E515" s="98" t="s">
        <v>54</v>
      </c>
      <c r="F515" s="98"/>
      <c r="G515" s="98" t="s">
        <v>54</v>
      </c>
      <c r="H515" s="98"/>
      <c r="I515" s="98" t="s">
        <v>54</v>
      </c>
      <c r="J515" s="98"/>
      <c r="K515" s="98" t="s">
        <v>54</v>
      </c>
      <c r="L515" s="98"/>
      <c r="M515" s="98" t="s">
        <v>54</v>
      </c>
      <c r="N515" s="98"/>
      <c r="O515" s="88" t="s">
        <v>55</v>
      </c>
      <c r="P515" s="88" t="s">
        <v>55</v>
      </c>
      <c r="Q515" s="88"/>
      <c r="R515" s="88"/>
      <c r="S515" s="88"/>
      <c r="T515" s="88"/>
      <c r="U515" s="88"/>
      <c r="V515" s="88"/>
      <c r="W515" s="88"/>
      <c r="X515" s="89" t="s">
        <v>55</v>
      </c>
      <c r="Y515" s="88" t="s">
        <v>55</v>
      </c>
      <c r="Z515" s="97">
        <f>IF(B515&gt;0,B515,"")</f>
      </c>
      <c r="AA515" s="91" t="s">
        <v>56</v>
      </c>
      <c r="AB515" s="88" t="s">
        <v>55</v>
      </c>
      <c r="AC515" s="91" t="s">
        <v>56</v>
      </c>
      <c r="AD515" s="88" t="s">
        <v>55</v>
      </c>
    </row>
    <row r="516" spans="1:30" s="3" customFormat="1" ht="12" customHeight="1" hidden="1">
      <c r="A516" s="96"/>
      <c r="B516" s="87"/>
      <c r="C516" s="98"/>
      <c r="D516" s="98"/>
      <c r="E516" s="98"/>
      <c r="F516" s="98"/>
      <c r="G516" s="98"/>
      <c r="H516" s="98"/>
      <c r="I516" s="98"/>
      <c r="J516" s="98"/>
      <c r="K516" s="98"/>
      <c r="L516" s="98"/>
      <c r="M516" s="98"/>
      <c r="N516" s="98"/>
      <c r="O516" s="88"/>
      <c r="P516" s="88"/>
      <c r="Q516" s="88"/>
      <c r="R516" s="88"/>
      <c r="S516" s="88"/>
      <c r="T516" s="88"/>
      <c r="U516" s="88"/>
      <c r="V516" s="88"/>
      <c r="W516" s="88"/>
      <c r="X516" s="89"/>
      <c r="Y516" s="88"/>
      <c r="Z516" s="97"/>
      <c r="AA516" s="91"/>
      <c r="AB516" s="88"/>
      <c r="AC516" s="91"/>
      <c r="AD516" s="88"/>
    </row>
    <row r="517" spans="1:30" s="3" customFormat="1" ht="12" customHeight="1" hidden="1">
      <c r="A517" s="96" t="str">
        <f>IF(AND(Input!C$115&gt;0,Input!C120&gt;0,Input!D120="Competitive"),UPPER(Input!C$115),"Hide")</f>
        <v>Hide</v>
      </c>
      <c r="B517" s="87">
        <f>IF(Input!C$120&gt;0,UPPER(Input!C$120),"")</f>
      </c>
      <c r="C517" s="107"/>
      <c r="D517" s="107"/>
      <c r="E517" s="107"/>
      <c r="F517" s="107"/>
      <c r="G517" s="107"/>
      <c r="H517" s="107"/>
      <c r="I517" s="107"/>
      <c r="J517" s="107"/>
      <c r="K517" s="107"/>
      <c r="L517" s="107"/>
      <c r="M517" s="107"/>
      <c r="N517" s="107"/>
      <c r="O517" s="107"/>
      <c r="P517" s="88">
        <f>(C517+E517+G517+M517)*0.1+(I517+K517)*0.05-O517</f>
        <v>0</v>
      </c>
      <c r="Q517" s="88">
        <f>SUM(INT(C517*100000),INT(E517*100000),INT(G517*100000),INT(I517*50000),INT(K517*50000),INT(M517*100000),-(O517*1000000))</f>
        <v>0</v>
      </c>
      <c r="R517" s="88">
        <f>IF(Q517&gt;0,(RANK(Q517,(Q$493,Q$501,Q$509,Q$517,Q$525,Q$533,Q$541,Q$549,Q$557,Q$565))),"")</f>
      </c>
      <c r="S517" s="88">
        <f>C517+E517</f>
        <v>0</v>
      </c>
      <c r="T517" s="88">
        <f>IF(S517&gt;0,(RANK(S517,(S$493,S$501,S$509,S$517,S$525,S$533,S$541,S$549,S$557,S$565))),"")</f>
      </c>
      <c r="U517" s="88">
        <f>I517+K517</f>
        <v>0</v>
      </c>
      <c r="V517" s="88">
        <f>IF(U517&gt;0,(RANK(U517,(U$493,U$501,U$509,U$517,U$525,U$533,U$541,U$549,U$557,U$565))),"")</f>
      </c>
      <c r="W517" s="106">
        <f>IF((AND(Q517&gt;0,S517&gt;0,U517&gt;0)),1000000-(R517*10000+T517*100+V517),0)</f>
        <v>0</v>
      </c>
      <c r="X517" s="89">
        <f>IF(P517&gt;=80,"I",IF(P517&gt;=60,"II",IF(P517&gt;=40,"III",IF(P517=0,"","IV"))))</f>
      </c>
      <c r="Y517" s="88">
        <f>IF(W517&gt;0,(RANK(W517,(W$493,W$501,W$509,W$517,W$525,W$533,W$541,W$549,W$557,W$565))),"")</f>
      </c>
      <c r="Z517" s="97">
        <f>IF(B517&gt;0,B517,"")</f>
      </c>
      <c r="AA517" s="103"/>
      <c r="AB517" s="88">
        <f>IF(AA517&gt;0,(RANK(AA517,(AA$493,AA$501,AA$509,AA$517,AA$525,AA$533,AA$541,AA$549,AA$557,AA$565))),"")</f>
      </c>
      <c r="AC517" s="103"/>
      <c r="AD517" s="88">
        <f>IF(AC517&gt;0,(RANK(AC517,(AC$493,AC$501,AC$509,AC$517,AC$525,AC$533,AC$541,AC$549,AC$557,AC$565))),"")</f>
      </c>
    </row>
    <row r="518" spans="1:30" s="3" customFormat="1" ht="12" customHeight="1" hidden="1">
      <c r="A518" s="96"/>
      <c r="B518" s="87"/>
      <c r="C518" s="27">
        <f>IF(C517&gt;0,C517*0.1,"")</f>
      </c>
      <c r="D518" s="26">
        <f>IF(C517&gt;0,(RANK(C517,(C$493,C$501,C$509,C$517,C$525,C$533,C$541,C$549,C$557,C$565))),"")</f>
      </c>
      <c r="E518" s="27">
        <f>IF(E517&gt;0,E517*0.1,"")</f>
      </c>
      <c r="F518" s="26">
        <f>IF(E517&gt;0,(RANK(E517,(E$493,E$501,E$509,E$517,E$525,E$533,E$541,E$549,E$557,E$565))),"")</f>
      </c>
      <c r="G518" s="27">
        <f>IF(G517&gt;0,G517*0.1,"")</f>
      </c>
      <c r="H518" s="26">
        <f>IF(G517&gt;0,(RANK(G517,(G$493,G$501,G$509,G$517,G$525,G$533,G$541,G$549,G$557,G$565))),"")</f>
      </c>
      <c r="I518" s="27">
        <f>IF(I517&gt;0,I517*0.05,"")</f>
      </c>
      <c r="J518" s="26">
        <f>IF(I517&gt;0,(RANK(I517,(I$493,I$501,I$509,I$517,I$525,I$533,I$541,I$549,I$557,I$565))),"")</f>
      </c>
      <c r="K518" s="27">
        <f>IF(K517&gt;0,K517*0.05,"")</f>
      </c>
      <c r="L518" s="26">
        <f>IF(K517&gt;0,(RANK(K517,(K$493,K$501,K$509,K$517,K$525,K$533,K$541,K$549,K$557,K$565))),"")</f>
      </c>
      <c r="M518" s="27">
        <f>IF(M517&gt;0,M517*0.1,"")</f>
      </c>
      <c r="N518" s="26">
        <f>IF(M517&gt;0,(RANK(M517,(M$493,M$501,M$509,M$517,M$525,M$533,M$541,M$549,M$557,M$565))),"")</f>
      </c>
      <c r="O518" s="107"/>
      <c r="P518" s="88"/>
      <c r="Q518" s="88"/>
      <c r="R518" s="88"/>
      <c r="S518" s="88"/>
      <c r="T518" s="88"/>
      <c r="U518" s="88"/>
      <c r="V518" s="88"/>
      <c r="W518" s="106"/>
      <c r="X518" s="89"/>
      <c r="Y518" s="88"/>
      <c r="Z518" s="97"/>
      <c r="AA518" s="103"/>
      <c r="AB518" s="88"/>
      <c r="AC518" s="103"/>
      <c r="AD518" s="88"/>
    </row>
    <row r="519" spans="1:30" s="3" customFormat="1" ht="12" customHeight="1" hidden="1">
      <c r="A519" s="92" t="str">
        <f>IF(AND(Input!C$115&gt;0,Input!C120&gt;0,Input!D120="Festival"),UPPER(Input!C$115),"Hide")</f>
        <v>Hide</v>
      </c>
      <c r="B519" s="86">
        <f>IF(Input!C$120&gt;0,(UPPER(Input!C$120)&amp;" (Scores)"),"")</f>
      </c>
      <c r="C519" s="104"/>
      <c r="D519" s="104"/>
      <c r="E519" s="104"/>
      <c r="F519" s="104"/>
      <c r="G519" s="104"/>
      <c r="H519" s="104"/>
      <c r="I519" s="104"/>
      <c r="J519" s="104"/>
      <c r="K519" s="104"/>
      <c r="L519" s="104"/>
      <c r="M519" s="104"/>
      <c r="N519" s="104"/>
      <c r="O519" s="48"/>
      <c r="P519" s="49">
        <f>(C519+E519+G519+M519)*0.1+(I519+K519)*0.05-O519</f>
        <v>0</v>
      </c>
      <c r="Q519" s="90"/>
      <c r="R519" s="90"/>
      <c r="S519" s="90"/>
      <c r="T519" s="90"/>
      <c r="U519" s="90"/>
      <c r="V519" s="90"/>
      <c r="W519" s="90"/>
      <c r="X519" s="102"/>
      <c r="Y519" s="101"/>
      <c r="Z519" s="105">
        <f>IF(B519&gt;0,B519,"")</f>
      </c>
      <c r="AA519" s="100"/>
      <c r="AB519" s="101"/>
      <c r="AC519" s="100"/>
      <c r="AD519" s="101"/>
    </row>
    <row r="520" spans="1:30" s="3" customFormat="1" ht="12" customHeight="1" hidden="1">
      <c r="A520" s="93"/>
      <c r="B520" s="86"/>
      <c r="C520" s="90" t="s">
        <v>57</v>
      </c>
      <c r="D520" s="90"/>
      <c r="E520" s="90"/>
      <c r="F520" s="90"/>
      <c r="G520" s="90"/>
      <c r="H520" s="90"/>
      <c r="I520" s="90"/>
      <c r="J520" s="90"/>
      <c r="K520" s="90"/>
      <c r="L520" s="90"/>
      <c r="M520" s="90"/>
      <c r="N520" s="90"/>
      <c r="O520" s="90"/>
      <c r="P520" s="90"/>
      <c r="Q520" s="90"/>
      <c r="R520" s="90"/>
      <c r="S520" s="90"/>
      <c r="T520" s="90"/>
      <c r="U520" s="90"/>
      <c r="V520" s="90"/>
      <c r="W520" s="90"/>
      <c r="X520" s="102"/>
      <c r="Y520" s="101"/>
      <c r="Z520" s="105"/>
      <c r="AA520" s="100"/>
      <c r="AB520" s="101"/>
      <c r="AC520" s="100"/>
      <c r="AD520" s="101"/>
    </row>
    <row r="521" spans="1:30" s="3" customFormat="1" ht="12" customHeight="1" hidden="1">
      <c r="A521" s="94" t="str">
        <f>IF(AND(Input!C$115&gt;0,Input!C120&gt;0,Input!D120="Festival"),UPPER(Input!C$115),"Hide")</f>
        <v>Hide</v>
      </c>
      <c r="B521" s="87">
        <f>IF(Input!C$120&gt;0,UPPER(Input!C$120),"")</f>
      </c>
      <c r="C521" s="99">
        <f>IF(C519&gt;=160,"I",IF(C519&gt;=120,"II",IF(C519&gt;=80,"III",IF(C519=0,"","IV"))))</f>
      </c>
      <c r="D521" s="99"/>
      <c r="E521" s="99">
        <f>IF(E519&gt;=160,"I",IF(E519&gt;=120,"II",IF(E519&gt;=80,"III",IF(E519=0,"","IV"))))</f>
      </c>
      <c r="F521" s="99"/>
      <c r="G521" s="99">
        <f>IF(G519&gt;=160,"I",IF(G519&gt;=120,"II",IF(G519&gt;=80,"III",IF(G519=0,"","IV"))))</f>
      </c>
      <c r="H521" s="99"/>
      <c r="I521" s="99">
        <f>IF(I519&gt;=160,"I",IF(I519&gt;=120,"II",IF(I519&gt;=80,"III",IF(I519=0,"","IV"))))</f>
      </c>
      <c r="J521" s="99"/>
      <c r="K521" s="99">
        <f>IF(K519&gt;=160,"I",IF(K519&gt;=120,"II",IF(K519&gt;=80,"III",IF(K519=0,"","IV"))))</f>
      </c>
      <c r="L521" s="99"/>
      <c r="M521" s="99">
        <f>IF(M519&gt;=160,"I",IF(M519&gt;=120,"II",IF(M519&gt;=80,"III",IF(M519=0,"","IV"))))</f>
      </c>
      <c r="N521" s="99"/>
      <c r="O521" s="97">
        <f>IF(O519&gt;0,"Penalty Applied","")</f>
      </c>
      <c r="P521" s="88" t="s">
        <v>55</v>
      </c>
      <c r="Q521" s="88"/>
      <c r="R521" s="88"/>
      <c r="S521" s="88"/>
      <c r="T521" s="88"/>
      <c r="U521" s="88"/>
      <c r="V521" s="88"/>
      <c r="W521" s="88"/>
      <c r="X521" s="89">
        <f>IF(P519&gt;=80,"I",IF(P519&gt;=60,"II",IF(P519&gt;=40,"III",IF(P519=0,"","IV"))))</f>
      </c>
      <c r="Y521" s="88" t="s">
        <v>55</v>
      </c>
      <c r="Z521" s="97">
        <f>IF(B521&gt;0,B521,"")</f>
      </c>
      <c r="AA521" s="91" t="s">
        <v>55</v>
      </c>
      <c r="AB521" s="88" t="s">
        <v>55</v>
      </c>
      <c r="AC521" s="91" t="s">
        <v>55</v>
      </c>
      <c r="AD521" s="88" t="s">
        <v>55</v>
      </c>
    </row>
    <row r="522" spans="1:30" s="3" customFormat="1" ht="12" customHeight="1" hidden="1">
      <c r="A522" s="95"/>
      <c r="B522" s="87"/>
      <c r="C522" s="99"/>
      <c r="D522" s="99"/>
      <c r="E522" s="99"/>
      <c r="F522" s="99"/>
      <c r="G522" s="99"/>
      <c r="H522" s="99"/>
      <c r="I522" s="99"/>
      <c r="J522" s="99"/>
      <c r="K522" s="99"/>
      <c r="L522" s="99"/>
      <c r="M522" s="99"/>
      <c r="N522" s="99"/>
      <c r="O522" s="97"/>
      <c r="P522" s="88"/>
      <c r="Q522" s="88"/>
      <c r="R522" s="88"/>
      <c r="S522" s="88"/>
      <c r="T522" s="88"/>
      <c r="U522" s="88"/>
      <c r="V522" s="88"/>
      <c r="W522" s="88"/>
      <c r="X522" s="89"/>
      <c r="Y522" s="88"/>
      <c r="Z522" s="97"/>
      <c r="AA522" s="91"/>
      <c r="AB522" s="88"/>
      <c r="AC522" s="91"/>
      <c r="AD522" s="88"/>
    </row>
    <row r="523" spans="1:30" s="3" customFormat="1" ht="12" customHeight="1" hidden="1">
      <c r="A523" s="96" t="str">
        <f>IF(AND(Input!C$115&gt;0,Input!C120&gt;0,Input!D120="Comments Only"),UPPER(Input!C$115),"Hide")</f>
        <v>Hide</v>
      </c>
      <c r="B523" s="87">
        <f>IF(Input!C$120&gt;0,UPPER(Input!C$120),"")</f>
      </c>
      <c r="C523" s="98" t="s">
        <v>54</v>
      </c>
      <c r="D523" s="98"/>
      <c r="E523" s="98" t="s">
        <v>54</v>
      </c>
      <c r="F523" s="98"/>
      <c r="G523" s="98" t="s">
        <v>54</v>
      </c>
      <c r="H523" s="98"/>
      <c r="I523" s="98" t="s">
        <v>54</v>
      </c>
      <c r="J523" s="98"/>
      <c r="K523" s="98" t="s">
        <v>54</v>
      </c>
      <c r="L523" s="98"/>
      <c r="M523" s="98" t="s">
        <v>54</v>
      </c>
      <c r="N523" s="98"/>
      <c r="O523" s="88" t="s">
        <v>55</v>
      </c>
      <c r="P523" s="88" t="s">
        <v>55</v>
      </c>
      <c r="Q523" s="88"/>
      <c r="R523" s="88"/>
      <c r="S523" s="88"/>
      <c r="T523" s="88"/>
      <c r="U523" s="88"/>
      <c r="V523" s="88"/>
      <c r="W523" s="88"/>
      <c r="X523" s="89" t="s">
        <v>55</v>
      </c>
      <c r="Y523" s="88" t="s">
        <v>55</v>
      </c>
      <c r="Z523" s="97">
        <f>IF(B523&gt;0,B523,"")</f>
      </c>
      <c r="AA523" s="91" t="s">
        <v>56</v>
      </c>
      <c r="AB523" s="88" t="s">
        <v>55</v>
      </c>
      <c r="AC523" s="91" t="s">
        <v>56</v>
      </c>
      <c r="AD523" s="88" t="s">
        <v>55</v>
      </c>
    </row>
    <row r="524" spans="1:30" s="3" customFormat="1" ht="12" customHeight="1" hidden="1">
      <c r="A524" s="96"/>
      <c r="B524" s="87"/>
      <c r="C524" s="98"/>
      <c r="D524" s="98"/>
      <c r="E524" s="98"/>
      <c r="F524" s="98"/>
      <c r="G524" s="98"/>
      <c r="H524" s="98"/>
      <c r="I524" s="98"/>
      <c r="J524" s="98"/>
      <c r="K524" s="98"/>
      <c r="L524" s="98"/>
      <c r="M524" s="98"/>
      <c r="N524" s="98"/>
      <c r="O524" s="88"/>
      <c r="P524" s="88"/>
      <c r="Q524" s="88"/>
      <c r="R524" s="88"/>
      <c r="S524" s="88"/>
      <c r="T524" s="88"/>
      <c r="U524" s="88"/>
      <c r="V524" s="88"/>
      <c r="W524" s="88"/>
      <c r="X524" s="89"/>
      <c r="Y524" s="88"/>
      <c r="Z524" s="97"/>
      <c r="AA524" s="91"/>
      <c r="AB524" s="88"/>
      <c r="AC524" s="91"/>
      <c r="AD524" s="88"/>
    </row>
    <row r="525" spans="1:30" s="3" customFormat="1" ht="12" customHeight="1" hidden="1">
      <c r="A525" s="96" t="str">
        <f>IF(AND(Input!C$115&gt;0,Input!C121&gt;0,Input!D121="Competitive"),UPPER(Input!C$115),"Hide")</f>
        <v>Hide</v>
      </c>
      <c r="B525" s="87">
        <f>IF(Input!C$121&gt;0,UPPER(Input!C$121),"")</f>
      </c>
      <c r="C525" s="107"/>
      <c r="D525" s="107"/>
      <c r="E525" s="107"/>
      <c r="F525" s="107"/>
      <c r="G525" s="107"/>
      <c r="H525" s="107"/>
      <c r="I525" s="107"/>
      <c r="J525" s="107"/>
      <c r="K525" s="107"/>
      <c r="L525" s="107"/>
      <c r="M525" s="107"/>
      <c r="N525" s="107"/>
      <c r="O525" s="107"/>
      <c r="P525" s="88">
        <f>(C525+E525+G525+M525)*0.1+(I525+K525)*0.05-O525</f>
        <v>0</v>
      </c>
      <c r="Q525" s="88">
        <f>SUM(INT(C525*100000),INT(E525*100000),INT(G525*100000),INT(I525*50000),INT(K525*50000),INT(M525*100000),-(O525*1000000))</f>
        <v>0</v>
      </c>
      <c r="R525" s="88">
        <f>IF(Q525&gt;0,(RANK(Q525,(Q$493,Q$501,Q$509,Q$517,Q$525,Q$533,Q$541,Q$549,Q$557,Q$565))),"")</f>
      </c>
      <c r="S525" s="88">
        <f>C525+E525</f>
        <v>0</v>
      </c>
      <c r="T525" s="88">
        <f>IF(S525&gt;0,(RANK(S525,(S$493,S$501,S$509,S$517,S$525,S$533,S$541,S$549,S$557,S$565))),"")</f>
      </c>
      <c r="U525" s="88">
        <f>I525+K525</f>
        <v>0</v>
      </c>
      <c r="V525" s="88">
        <f>IF(U525&gt;0,(RANK(U525,(U$493,U$501,U$509,U$517,U$525,U$533,U$541,U$549,U$557,U$565))),"")</f>
      </c>
      <c r="W525" s="106">
        <f>IF((AND(Q525&gt;0,S525&gt;0,U525&gt;0)),1000000-(R525*10000+T525*100+V525),0)</f>
        <v>0</v>
      </c>
      <c r="X525" s="89">
        <f>IF(P525&gt;=80,"I",IF(P525&gt;=60,"II",IF(P525&gt;=40,"III",IF(P525=0,"","IV"))))</f>
      </c>
      <c r="Y525" s="88">
        <f>IF(W525&gt;0,(RANK(W525,(W$493,W$501,W$509,W$517,W$525,W$533,W$541,W$549,W$557,W$565))),"")</f>
      </c>
      <c r="Z525" s="97">
        <f>IF(B525&gt;0,B525,"")</f>
      </c>
      <c r="AA525" s="103"/>
      <c r="AB525" s="88">
        <f>IF(AA525&gt;0,(RANK(AA525,(AA$493,AA$501,AA$509,AA$517,AA$525,AA$533,AA$541,AA$549,AA$557,AA$565))),"")</f>
      </c>
      <c r="AC525" s="103"/>
      <c r="AD525" s="88">
        <f>IF(AC525&gt;0,(RANK(AC525,(AC$493,AC$501,AC$509,AC$517,AC$525,AC$533,AC$541,AC$549,AC$557,AC$565))),"")</f>
      </c>
    </row>
    <row r="526" spans="1:30" s="3" customFormat="1" ht="12" customHeight="1" hidden="1">
      <c r="A526" s="96"/>
      <c r="B526" s="87"/>
      <c r="C526" s="27">
        <f>IF(C525&gt;0,C525*0.1,"")</f>
      </c>
      <c r="D526" s="26">
        <f>IF(C525&gt;0,(RANK(C525,(C$493,C$501,C$509,C$517,C$525,C$533,C$541,C$549,C$557,C$565))),"")</f>
      </c>
      <c r="E526" s="27">
        <f>IF(E525&gt;0,E525*0.1,"")</f>
      </c>
      <c r="F526" s="26">
        <f>IF(E525&gt;0,(RANK(E525,(E$493,E$501,E$509,E$517,E$525,E$533,E$541,E$549,E$557,E$565))),"")</f>
      </c>
      <c r="G526" s="27">
        <f>IF(G525&gt;0,G525*0.1,"")</f>
      </c>
      <c r="H526" s="26">
        <f>IF(G525&gt;0,(RANK(G525,(G$493,G$501,G$509,G$517,G$525,G$533,G$541,G$549,G$557,G$565))),"")</f>
      </c>
      <c r="I526" s="27">
        <f>IF(I525&gt;0,I525*0.05,"")</f>
      </c>
      <c r="J526" s="26">
        <f>IF(I525&gt;0,(RANK(I525,(I$493,I$501,I$509,I$517,I$525,I$533,I$541,I$549,I$557,I$565))),"")</f>
      </c>
      <c r="K526" s="27">
        <f>IF(K525&gt;0,K525*0.05,"")</f>
      </c>
      <c r="L526" s="26">
        <f>IF(K525&gt;0,(RANK(K525,(K$493,K$501,K$509,K$517,K$525,K$533,K$541,K$549,K$557,K$565))),"")</f>
      </c>
      <c r="M526" s="27">
        <f>IF(M525&gt;0,M525*0.1,"")</f>
      </c>
      <c r="N526" s="26">
        <f>IF(M525&gt;0,(RANK(M525,(M$493,M$501,M$509,M$517,M$525,M$533,M$541,M$549,M$557,M$565))),"")</f>
      </c>
      <c r="O526" s="107"/>
      <c r="P526" s="88"/>
      <c r="Q526" s="88"/>
      <c r="R526" s="88"/>
      <c r="S526" s="88"/>
      <c r="T526" s="88"/>
      <c r="U526" s="88"/>
      <c r="V526" s="88"/>
      <c r="W526" s="106"/>
      <c r="X526" s="89"/>
      <c r="Y526" s="88"/>
      <c r="Z526" s="97"/>
      <c r="AA526" s="103"/>
      <c r="AB526" s="88"/>
      <c r="AC526" s="103"/>
      <c r="AD526" s="88"/>
    </row>
    <row r="527" spans="1:30" s="3" customFormat="1" ht="12" customHeight="1" hidden="1">
      <c r="A527" s="92" t="str">
        <f>IF(AND(Input!C$115&gt;0,Input!C121&gt;0,Input!D121="Festival"),UPPER(Input!C$115),"Hide")</f>
        <v>Hide</v>
      </c>
      <c r="B527" s="86">
        <f>IF(Input!C$121&gt;0,(UPPER(Input!C$121)&amp;" (Scores)"),"")</f>
      </c>
      <c r="C527" s="104"/>
      <c r="D527" s="104"/>
      <c r="E527" s="104"/>
      <c r="F527" s="104"/>
      <c r="G527" s="104"/>
      <c r="H527" s="104"/>
      <c r="I527" s="104"/>
      <c r="J527" s="104"/>
      <c r="K527" s="104"/>
      <c r="L527" s="104"/>
      <c r="M527" s="104"/>
      <c r="N527" s="104"/>
      <c r="O527" s="48"/>
      <c r="P527" s="49">
        <f>(C527+E527+G527+M527)*0.1+(I527+K527)*0.05-O527</f>
        <v>0</v>
      </c>
      <c r="Q527" s="90"/>
      <c r="R527" s="90"/>
      <c r="S527" s="90"/>
      <c r="T527" s="90"/>
      <c r="U527" s="90"/>
      <c r="V527" s="90"/>
      <c r="W527" s="90"/>
      <c r="X527" s="102"/>
      <c r="Y527" s="101"/>
      <c r="Z527" s="105">
        <f>IF(B527&gt;0,B527,"")</f>
      </c>
      <c r="AA527" s="100"/>
      <c r="AB527" s="101"/>
      <c r="AC527" s="100"/>
      <c r="AD527" s="101"/>
    </row>
    <row r="528" spans="1:30" s="3" customFormat="1" ht="12" customHeight="1" hidden="1">
      <c r="A528" s="93"/>
      <c r="B528" s="86"/>
      <c r="C528" s="90" t="s">
        <v>57</v>
      </c>
      <c r="D528" s="90"/>
      <c r="E528" s="90"/>
      <c r="F528" s="90"/>
      <c r="G528" s="90"/>
      <c r="H528" s="90"/>
      <c r="I528" s="90"/>
      <c r="J528" s="90"/>
      <c r="K528" s="90"/>
      <c r="L528" s="90"/>
      <c r="M528" s="90"/>
      <c r="N528" s="90"/>
      <c r="O528" s="90"/>
      <c r="P528" s="90"/>
      <c r="Q528" s="90"/>
      <c r="R528" s="90"/>
      <c r="S528" s="90"/>
      <c r="T528" s="90"/>
      <c r="U528" s="90"/>
      <c r="V528" s="90"/>
      <c r="W528" s="90"/>
      <c r="X528" s="102"/>
      <c r="Y528" s="101"/>
      <c r="Z528" s="105"/>
      <c r="AA528" s="100"/>
      <c r="AB528" s="101"/>
      <c r="AC528" s="100"/>
      <c r="AD528" s="101"/>
    </row>
    <row r="529" spans="1:30" s="3" customFormat="1" ht="12" customHeight="1" hidden="1">
      <c r="A529" s="94" t="str">
        <f>IF(AND(Input!C$115&gt;0,Input!C121&gt;0,Input!D121="Festival"),UPPER(Input!C$115),"Hide")</f>
        <v>Hide</v>
      </c>
      <c r="B529" s="87">
        <f>IF(Input!C$121&gt;0,UPPER(Input!C$121),"")</f>
      </c>
      <c r="C529" s="99">
        <f>IF(C527&gt;=160,"I",IF(C527&gt;=120,"II",IF(C527&gt;=80,"III",IF(C527=0,"","IV"))))</f>
      </c>
      <c r="D529" s="99"/>
      <c r="E529" s="99">
        <f>IF(E527&gt;=160,"I",IF(E527&gt;=120,"II",IF(E527&gt;=80,"III",IF(E527=0,"","IV"))))</f>
      </c>
      <c r="F529" s="99"/>
      <c r="G529" s="99">
        <f>IF(G527&gt;=160,"I",IF(G527&gt;=120,"II",IF(G527&gt;=80,"III",IF(G527=0,"","IV"))))</f>
      </c>
      <c r="H529" s="99"/>
      <c r="I529" s="99">
        <f>IF(I527&gt;=160,"I",IF(I527&gt;=120,"II",IF(I527&gt;=80,"III",IF(I527=0,"","IV"))))</f>
      </c>
      <c r="J529" s="99"/>
      <c r="K529" s="99">
        <f>IF(K527&gt;=160,"I",IF(K527&gt;=120,"II",IF(K527&gt;=80,"III",IF(K527=0,"","IV"))))</f>
      </c>
      <c r="L529" s="99"/>
      <c r="M529" s="99">
        <f>IF(M527&gt;=160,"I",IF(M527&gt;=120,"II",IF(M527&gt;=80,"III",IF(M527=0,"","IV"))))</f>
      </c>
      <c r="N529" s="99"/>
      <c r="O529" s="97">
        <f>IF(O527&gt;0,"Penalty Applied","")</f>
      </c>
      <c r="P529" s="88" t="s">
        <v>55</v>
      </c>
      <c r="Q529" s="88"/>
      <c r="R529" s="88"/>
      <c r="S529" s="88"/>
      <c r="T529" s="88"/>
      <c r="U529" s="88"/>
      <c r="V529" s="88"/>
      <c r="W529" s="88"/>
      <c r="X529" s="89">
        <f>IF(P527&gt;=80,"I",IF(P527&gt;=60,"II",IF(P527&gt;=40,"III",IF(P527=0,"","IV"))))</f>
      </c>
      <c r="Y529" s="88" t="s">
        <v>55</v>
      </c>
      <c r="Z529" s="97">
        <f>IF(B529&gt;0,B529,"")</f>
      </c>
      <c r="AA529" s="91" t="s">
        <v>55</v>
      </c>
      <c r="AB529" s="88" t="s">
        <v>55</v>
      </c>
      <c r="AC529" s="91" t="s">
        <v>55</v>
      </c>
      <c r="AD529" s="88" t="s">
        <v>55</v>
      </c>
    </row>
    <row r="530" spans="1:30" s="3" customFormat="1" ht="12" customHeight="1" hidden="1">
      <c r="A530" s="95"/>
      <c r="B530" s="87"/>
      <c r="C530" s="99"/>
      <c r="D530" s="99"/>
      <c r="E530" s="99"/>
      <c r="F530" s="99"/>
      <c r="G530" s="99"/>
      <c r="H530" s="99"/>
      <c r="I530" s="99"/>
      <c r="J530" s="99"/>
      <c r="K530" s="99"/>
      <c r="L530" s="99"/>
      <c r="M530" s="99"/>
      <c r="N530" s="99"/>
      <c r="O530" s="97"/>
      <c r="P530" s="88"/>
      <c r="Q530" s="88"/>
      <c r="R530" s="88"/>
      <c r="S530" s="88"/>
      <c r="T530" s="88"/>
      <c r="U530" s="88"/>
      <c r="V530" s="88"/>
      <c r="W530" s="88"/>
      <c r="X530" s="89"/>
      <c r="Y530" s="88"/>
      <c r="Z530" s="97"/>
      <c r="AA530" s="91"/>
      <c r="AB530" s="88"/>
      <c r="AC530" s="91"/>
      <c r="AD530" s="88"/>
    </row>
    <row r="531" spans="1:30" s="3" customFormat="1" ht="12" customHeight="1" hidden="1">
      <c r="A531" s="96" t="str">
        <f>IF(AND(Input!C$115&gt;0,Input!C121&gt;0,Input!D121="Comments Only"),UPPER(Input!C$115),"Hide")</f>
        <v>Hide</v>
      </c>
      <c r="B531" s="87">
        <f>IF(Input!C$121&gt;0,UPPER(Input!C$121),"")</f>
      </c>
      <c r="C531" s="98" t="s">
        <v>54</v>
      </c>
      <c r="D531" s="98"/>
      <c r="E531" s="98" t="s">
        <v>54</v>
      </c>
      <c r="F531" s="98"/>
      <c r="G531" s="98" t="s">
        <v>54</v>
      </c>
      <c r="H531" s="98"/>
      <c r="I531" s="98" t="s">
        <v>54</v>
      </c>
      <c r="J531" s="98"/>
      <c r="K531" s="98" t="s">
        <v>54</v>
      </c>
      <c r="L531" s="98"/>
      <c r="M531" s="98" t="s">
        <v>54</v>
      </c>
      <c r="N531" s="98"/>
      <c r="O531" s="88" t="s">
        <v>55</v>
      </c>
      <c r="P531" s="88" t="s">
        <v>55</v>
      </c>
      <c r="Q531" s="88"/>
      <c r="R531" s="88"/>
      <c r="S531" s="88"/>
      <c r="T531" s="88"/>
      <c r="U531" s="88"/>
      <c r="V531" s="88"/>
      <c r="W531" s="88"/>
      <c r="X531" s="89" t="s">
        <v>55</v>
      </c>
      <c r="Y531" s="88" t="s">
        <v>55</v>
      </c>
      <c r="Z531" s="97">
        <f>IF(B531&gt;0,B531,"")</f>
      </c>
      <c r="AA531" s="91" t="s">
        <v>56</v>
      </c>
      <c r="AB531" s="88" t="s">
        <v>55</v>
      </c>
      <c r="AC531" s="91" t="s">
        <v>56</v>
      </c>
      <c r="AD531" s="88" t="s">
        <v>55</v>
      </c>
    </row>
    <row r="532" spans="1:30" s="3" customFormat="1" ht="12" customHeight="1" hidden="1">
      <c r="A532" s="96"/>
      <c r="B532" s="87"/>
      <c r="C532" s="98"/>
      <c r="D532" s="98"/>
      <c r="E532" s="98"/>
      <c r="F532" s="98"/>
      <c r="G532" s="98"/>
      <c r="H532" s="98"/>
      <c r="I532" s="98"/>
      <c r="J532" s="98"/>
      <c r="K532" s="98"/>
      <c r="L532" s="98"/>
      <c r="M532" s="98"/>
      <c r="N532" s="98"/>
      <c r="O532" s="88"/>
      <c r="P532" s="88"/>
      <c r="Q532" s="88"/>
      <c r="R532" s="88"/>
      <c r="S532" s="88"/>
      <c r="T532" s="88"/>
      <c r="U532" s="88"/>
      <c r="V532" s="88"/>
      <c r="W532" s="88"/>
      <c r="X532" s="89"/>
      <c r="Y532" s="88"/>
      <c r="Z532" s="97"/>
      <c r="AA532" s="91"/>
      <c r="AB532" s="88"/>
      <c r="AC532" s="91"/>
      <c r="AD532" s="88"/>
    </row>
    <row r="533" spans="1:30" s="3" customFormat="1" ht="12" customHeight="1" hidden="1">
      <c r="A533" s="96" t="str">
        <f>IF(AND(Input!C$115&gt;0,Input!C122&gt;0,Input!D122="Competitive"),UPPER(Input!C$115),"Hide")</f>
        <v>Hide</v>
      </c>
      <c r="B533" s="87">
        <f>IF(Input!C$122&gt;0,UPPER(Input!C$122),"")</f>
      </c>
      <c r="C533" s="107"/>
      <c r="D533" s="107"/>
      <c r="E533" s="107"/>
      <c r="F533" s="107"/>
      <c r="G533" s="107"/>
      <c r="H533" s="107"/>
      <c r="I533" s="107"/>
      <c r="J533" s="107"/>
      <c r="K533" s="107"/>
      <c r="L533" s="107"/>
      <c r="M533" s="107"/>
      <c r="N533" s="107"/>
      <c r="O533" s="107"/>
      <c r="P533" s="88">
        <f>(C533+E533+G533+M533)*0.1+(I533+K533)*0.05-O533</f>
        <v>0</v>
      </c>
      <c r="Q533" s="88">
        <f>SUM(INT(C533*100000),INT(E533*100000),INT(G533*100000),INT(I533*50000),INT(K533*50000),INT(M533*100000),-(O533*1000000))</f>
        <v>0</v>
      </c>
      <c r="R533" s="88">
        <f>IF(Q533&gt;0,(RANK(Q533,(Q$493,Q$501,Q$509,Q$517,Q$525,Q$533,Q$541,Q$549,Q$557,Q$565))),"")</f>
      </c>
      <c r="S533" s="88">
        <f>C533+E533</f>
        <v>0</v>
      </c>
      <c r="T533" s="88">
        <f>IF(S533&gt;0,(RANK(S533,(S$493,S$501,S$509,S$517,S$525,S$533,S$541,S$549,S$557,S$565))),"")</f>
      </c>
      <c r="U533" s="88">
        <f>I533+K533</f>
        <v>0</v>
      </c>
      <c r="V533" s="88">
        <f>IF(U533&gt;0,(RANK(U533,(U$493,U$501,U$509,U$517,U$525,U$533,U$541,U$549,U$557,U$565))),"")</f>
      </c>
      <c r="W533" s="106">
        <f>IF((AND(Q533&gt;0,S533&gt;0,U533&gt;0)),1000000-(R533*10000+T533*100+V533),0)</f>
        <v>0</v>
      </c>
      <c r="X533" s="89">
        <f>IF(P533&gt;=80,"I",IF(P533&gt;=60,"II",IF(P533&gt;=40,"III",IF(P533=0,"","IV"))))</f>
      </c>
      <c r="Y533" s="88">
        <f>IF(W533&gt;0,(RANK(W533,(W$493,W$501,W$509,W$517,W$525,W$533,W$541,W$549,W$557,W$565))),"")</f>
      </c>
      <c r="Z533" s="97">
        <f>IF(B533&gt;0,B533,"")</f>
      </c>
      <c r="AA533" s="103"/>
      <c r="AB533" s="88">
        <f>IF(AA533&gt;0,(RANK(AA533,(AA$493,AA$501,AA$509,AA$517,AA$525,AA$533,AA$541,AA$549,AA$557,AA$565))),"")</f>
      </c>
      <c r="AC533" s="103"/>
      <c r="AD533" s="88">
        <f>IF(AC533&gt;0,(RANK(AC533,(AC$493,AC$501,AC$509,AC$517,AC$525,AC$533,AC$541,AC$549,AC$557,AC$565))),"")</f>
      </c>
    </row>
    <row r="534" spans="1:30" ht="12" customHeight="1" hidden="1">
      <c r="A534" s="96"/>
      <c r="B534" s="87"/>
      <c r="C534" s="27">
        <f>IF(C533&gt;0,C533*0.1,"")</f>
      </c>
      <c r="D534" s="26">
        <f>IF(C533&gt;0,(RANK(C533,(C$493,C$501,C$509,C$517,C$525,C$533,C$541,C$549,C$557,C$565))),"")</f>
      </c>
      <c r="E534" s="27">
        <f>IF(E533&gt;0,E533*0.1,"")</f>
      </c>
      <c r="F534" s="26">
        <f>IF(E533&gt;0,(RANK(E533,(E$493,E$501,E$509,E$517,E$525,E$533,E$541,E$549,E$557,E$565))),"")</f>
      </c>
      <c r="G534" s="27">
        <f>IF(G533&gt;0,G533*0.1,"")</f>
      </c>
      <c r="H534" s="26">
        <f>IF(G533&gt;0,(RANK(G533,(G$493,G$501,G$509,G$517,G$525,G$533,G$541,G$549,G$557,G$565))),"")</f>
      </c>
      <c r="I534" s="27">
        <f>IF(I533&gt;0,I533*0.05,"")</f>
      </c>
      <c r="J534" s="26">
        <f>IF(I533&gt;0,(RANK(I533,(I$493,I$501,I$509,I$517,I$525,I$533,I$541,I$549,I$557,I$565))),"")</f>
      </c>
      <c r="K534" s="27">
        <f>IF(K533&gt;0,K533*0.05,"")</f>
      </c>
      <c r="L534" s="26">
        <f>IF(K533&gt;0,(RANK(K533,(K$493,K$501,K$509,K$517,K$525,K$533,K$541,K$549,K$557,K$565))),"")</f>
      </c>
      <c r="M534" s="27">
        <f>IF(M533&gt;0,M533*0.1,"")</f>
      </c>
      <c r="N534" s="26">
        <f>IF(M533&gt;0,(RANK(M533,(M$493,M$501,M$509,M$517,M$525,M$533,M$541,M$549,M$557,M$565))),"")</f>
      </c>
      <c r="O534" s="107"/>
      <c r="P534" s="88"/>
      <c r="Q534" s="88"/>
      <c r="R534" s="88"/>
      <c r="S534" s="88"/>
      <c r="T534" s="88"/>
      <c r="U534" s="88"/>
      <c r="V534" s="88"/>
      <c r="W534" s="106"/>
      <c r="X534" s="89"/>
      <c r="Y534" s="88"/>
      <c r="Z534" s="97"/>
      <c r="AA534" s="103"/>
      <c r="AB534" s="88"/>
      <c r="AC534" s="103"/>
      <c r="AD534" s="88"/>
    </row>
    <row r="535" spans="1:30" s="3" customFormat="1" ht="12" customHeight="1" hidden="1">
      <c r="A535" s="92" t="str">
        <f>IF(AND(Input!C$115&gt;0,Input!C122&gt;0,Input!D122="Festival"),UPPER(Input!C$115),"Hide")</f>
        <v>Hide</v>
      </c>
      <c r="B535" s="86">
        <f>IF(Input!C$122&gt;0,(UPPER(Input!C$122)&amp;" (Scores)"),"")</f>
      </c>
      <c r="C535" s="104"/>
      <c r="D535" s="104"/>
      <c r="E535" s="104"/>
      <c r="F535" s="104"/>
      <c r="G535" s="104"/>
      <c r="H535" s="104"/>
      <c r="I535" s="104"/>
      <c r="J535" s="104"/>
      <c r="K535" s="104"/>
      <c r="L535" s="104"/>
      <c r="M535" s="104"/>
      <c r="N535" s="104"/>
      <c r="O535" s="48"/>
      <c r="P535" s="49">
        <f>(C535+E535+G535+M535)*0.1+(I535+K535)*0.05-O535</f>
        <v>0</v>
      </c>
      <c r="Q535" s="90"/>
      <c r="R535" s="90"/>
      <c r="S535" s="90"/>
      <c r="T535" s="90"/>
      <c r="U535" s="90"/>
      <c r="V535" s="90"/>
      <c r="W535" s="90"/>
      <c r="X535" s="102"/>
      <c r="Y535" s="101"/>
      <c r="Z535" s="105">
        <f>IF(B535&gt;0,B535,"")</f>
      </c>
      <c r="AA535" s="100"/>
      <c r="AB535" s="101"/>
      <c r="AC535" s="100"/>
      <c r="AD535" s="101"/>
    </row>
    <row r="536" spans="1:30" s="3" customFormat="1" ht="12" customHeight="1" hidden="1">
      <c r="A536" s="93"/>
      <c r="B536" s="86"/>
      <c r="C536" s="90" t="s">
        <v>57</v>
      </c>
      <c r="D536" s="90"/>
      <c r="E536" s="90"/>
      <c r="F536" s="90"/>
      <c r="G536" s="90"/>
      <c r="H536" s="90"/>
      <c r="I536" s="90"/>
      <c r="J536" s="90"/>
      <c r="K536" s="90"/>
      <c r="L536" s="90"/>
      <c r="M536" s="90"/>
      <c r="N536" s="90"/>
      <c r="O536" s="90"/>
      <c r="P536" s="90"/>
      <c r="Q536" s="90"/>
      <c r="R536" s="90"/>
      <c r="S536" s="90"/>
      <c r="T536" s="90"/>
      <c r="U536" s="90"/>
      <c r="V536" s="90"/>
      <c r="W536" s="90"/>
      <c r="X536" s="102"/>
      <c r="Y536" s="101"/>
      <c r="Z536" s="105"/>
      <c r="AA536" s="100"/>
      <c r="AB536" s="101"/>
      <c r="AC536" s="100"/>
      <c r="AD536" s="101"/>
    </row>
    <row r="537" spans="1:30" s="3" customFormat="1" ht="12" customHeight="1" hidden="1">
      <c r="A537" s="94" t="str">
        <f>IF(AND(Input!C$115&gt;0,Input!C122&gt;0,Input!D122="Festival"),UPPER(Input!C$115),"Hide")</f>
        <v>Hide</v>
      </c>
      <c r="B537" s="87">
        <f>IF(Input!C$122&gt;0,UPPER(Input!C$122),"")</f>
      </c>
      <c r="C537" s="99">
        <f>IF(C535&gt;=160,"I",IF(C535&gt;=120,"II",IF(C535&gt;=80,"III",IF(C535=0,"","IV"))))</f>
      </c>
      <c r="D537" s="99"/>
      <c r="E537" s="99">
        <f>IF(E535&gt;=160,"I",IF(E535&gt;=120,"II",IF(E535&gt;=80,"III",IF(E535=0,"","IV"))))</f>
      </c>
      <c r="F537" s="99"/>
      <c r="G537" s="99">
        <f>IF(G535&gt;=160,"I",IF(G535&gt;=120,"II",IF(G535&gt;=80,"III",IF(G535=0,"","IV"))))</f>
      </c>
      <c r="H537" s="99"/>
      <c r="I537" s="99">
        <f>IF(I535&gt;=160,"I",IF(I535&gt;=120,"II",IF(I535&gt;=80,"III",IF(I535=0,"","IV"))))</f>
      </c>
      <c r="J537" s="99"/>
      <c r="K537" s="99">
        <f>IF(K535&gt;=160,"I",IF(K535&gt;=120,"II",IF(K535&gt;=80,"III",IF(K535=0,"","IV"))))</f>
      </c>
      <c r="L537" s="99"/>
      <c r="M537" s="99">
        <f>IF(M535&gt;=160,"I",IF(M535&gt;=120,"II",IF(M535&gt;=80,"III",IF(M535=0,"","IV"))))</f>
      </c>
      <c r="N537" s="99"/>
      <c r="O537" s="97">
        <f>IF(O535&gt;0,"Penalty Applied","")</f>
      </c>
      <c r="P537" s="88" t="s">
        <v>55</v>
      </c>
      <c r="Q537" s="88"/>
      <c r="R537" s="88"/>
      <c r="S537" s="88"/>
      <c r="T537" s="88"/>
      <c r="U537" s="88"/>
      <c r="V537" s="88"/>
      <c r="W537" s="88"/>
      <c r="X537" s="89">
        <f>IF(P535&gt;=80,"I",IF(P535&gt;=60,"II",IF(P535&gt;=40,"III",IF(P535=0,"","IV"))))</f>
      </c>
      <c r="Y537" s="88" t="s">
        <v>55</v>
      </c>
      <c r="Z537" s="97">
        <f>IF(B537&gt;0,B537,"")</f>
      </c>
      <c r="AA537" s="91" t="s">
        <v>55</v>
      </c>
      <c r="AB537" s="88" t="s">
        <v>55</v>
      </c>
      <c r="AC537" s="91" t="s">
        <v>55</v>
      </c>
      <c r="AD537" s="88" t="s">
        <v>55</v>
      </c>
    </row>
    <row r="538" spans="1:30" s="3" customFormat="1" ht="12" customHeight="1" hidden="1">
      <c r="A538" s="95"/>
      <c r="B538" s="87"/>
      <c r="C538" s="99"/>
      <c r="D538" s="99"/>
      <c r="E538" s="99"/>
      <c r="F538" s="99"/>
      <c r="G538" s="99"/>
      <c r="H538" s="99"/>
      <c r="I538" s="99"/>
      <c r="J538" s="99"/>
      <c r="K538" s="99"/>
      <c r="L538" s="99"/>
      <c r="M538" s="99"/>
      <c r="N538" s="99"/>
      <c r="O538" s="97"/>
      <c r="P538" s="88"/>
      <c r="Q538" s="88"/>
      <c r="R538" s="88"/>
      <c r="S538" s="88"/>
      <c r="T538" s="88"/>
      <c r="U538" s="88"/>
      <c r="V538" s="88"/>
      <c r="W538" s="88"/>
      <c r="X538" s="89"/>
      <c r="Y538" s="88"/>
      <c r="Z538" s="97"/>
      <c r="AA538" s="91"/>
      <c r="AB538" s="88"/>
      <c r="AC538" s="91"/>
      <c r="AD538" s="88"/>
    </row>
    <row r="539" spans="1:30" s="3" customFormat="1" ht="12" customHeight="1" hidden="1">
      <c r="A539" s="96" t="str">
        <f>IF(AND(Input!C$115&gt;0,Input!C122&gt;0,Input!D122="Comments Only"),UPPER(Input!C$115),"Hide")</f>
        <v>Hide</v>
      </c>
      <c r="B539" s="87">
        <f>IF(Input!C$122&gt;0,UPPER(Input!C$122),"")</f>
      </c>
      <c r="C539" s="98" t="s">
        <v>54</v>
      </c>
      <c r="D539" s="98"/>
      <c r="E539" s="98" t="s">
        <v>54</v>
      </c>
      <c r="F539" s="98"/>
      <c r="G539" s="98" t="s">
        <v>54</v>
      </c>
      <c r="H539" s="98"/>
      <c r="I539" s="98" t="s">
        <v>54</v>
      </c>
      <c r="J539" s="98"/>
      <c r="K539" s="98" t="s">
        <v>54</v>
      </c>
      <c r="L539" s="98"/>
      <c r="M539" s="98" t="s">
        <v>54</v>
      </c>
      <c r="N539" s="98"/>
      <c r="O539" s="88" t="s">
        <v>55</v>
      </c>
      <c r="P539" s="88" t="s">
        <v>55</v>
      </c>
      <c r="Q539" s="88"/>
      <c r="R539" s="88"/>
      <c r="S539" s="88"/>
      <c r="T539" s="88"/>
      <c r="U539" s="88"/>
      <c r="V539" s="88"/>
      <c r="W539" s="88"/>
      <c r="X539" s="89" t="s">
        <v>55</v>
      </c>
      <c r="Y539" s="88" t="s">
        <v>55</v>
      </c>
      <c r="Z539" s="97">
        <f>IF(B539&gt;0,B539,"")</f>
      </c>
      <c r="AA539" s="91" t="s">
        <v>56</v>
      </c>
      <c r="AB539" s="88" t="s">
        <v>55</v>
      </c>
      <c r="AC539" s="91" t="s">
        <v>56</v>
      </c>
      <c r="AD539" s="88" t="s">
        <v>55</v>
      </c>
    </row>
    <row r="540" spans="1:30" s="3" customFormat="1" ht="12" customHeight="1" hidden="1">
      <c r="A540" s="96"/>
      <c r="B540" s="87"/>
      <c r="C540" s="98"/>
      <c r="D540" s="98"/>
      <c r="E540" s="98"/>
      <c r="F540" s="98"/>
      <c r="G540" s="98"/>
      <c r="H540" s="98"/>
      <c r="I540" s="98"/>
      <c r="J540" s="98"/>
      <c r="K540" s="98"/>
      <c r="L540" s="98"/>
      <c r="M540" s="98"/>
      <c r="N540" s="98"/>
      <c r="O540" s="88"/>
      <c r="P540" s="88"/>
      <c r="Q540" s="88"/>
      <c r="R540" s="88"/>
      <c r="S540" s="88"/>
      <c r="T540" s="88"/>
      <c r="U540" s="88"/>
      <c r="V540" s="88"/>
      <c r="W540" s="88"/>
      <c r="X540" s="89"/>
      <c r="Y540" s="88"/>
      <c r="Z540" s="97"/>
      <c r="AA540" s="91"/>
      <c r="AB540" s="88"/>
      <c r="AC540" s="91"/>
      <c r="AD540" s="88"/>
    </row>
    <row r="541" spans="1:30" ht="12" customHeight="1" hidden="1">
      <c r="A541" s="96" t="str">
        <f>IF(AND(Input!C$115&gt;0,Input!C123&gt;0,Input!D123="Competitive"),UPPER(Input!C$115),"Hide")</f>
        <v>Hide</v>
      </c>
      <c r="B541" s="87">
        <f>IF(Input!C$123&gt;0,UPPER(Input!C$123),"")</f>
      </c>
      <c r="C541" s="107"/>
      <c r="D541" s="107"/>
      <c r="E541" s="107"/>
      <c r="F541" s="107"/>
      <c r="G541" s="107"/>
      <c r="H541" s="107"/>
      <c r="I541" s="107"/>
      <c r="J541" s="107"/>
      <c r="K541" s="107"/>
      <c r="L541" s="107"/>
      <c r="M541" s="107"/>
      <c r="N541" s="107"/>
      <c r="O541" s="107"/>
      <c r="P541" s="88">
        <f>(C541+E541+G541+M541)*0.1+(I541+K541)*0.05-O541</f>
        <v>0</v>
      </c>
      <c r="Q541" s="88">
        <f>SUM(INT(C541*100000),INT(E541*100000),INT(G541*100000),INT(I541*50000),INT(K541*50000),INT(M541*100000),-(O541*1000000))</f>
        <v>0</v>
      </c>
      <c r="R541" s="88">
        <f>IF(Q541&gt;0,(RANK(Q541,(Q$493,Q$501,Q$509,Q$517,Q$525,Q$533,Q$541,Q$549,Q$557,Q$565))),"")</f>
      </c>
      <c r="S541" s="88">
        <f>C541+E541</f>
        <v>0</v>
      </c>
      <c r="T541" s="88">
        <f>IF(S541&gt;0,(RANK(S541,(S$493,S$501,S$509,S$517,S$525,S$533,S$541,S$549,S$557,S$565))),"")</f>
      </c>
      <c r="U541" s="88">
        <f>I541+K541</f>
        <v>0</v>
      </c>
      <c r="V541" s="88">
        <f>IF(U541&gt;0,(RANK(U541,(U$493,U$501,U$509,U$517,U$525,U$533,U$541,U$549,U$557,U$565))),"")</f>
      </c>
      <c r="W541" s="106">
        <f>IF((AND(Q541&gt;0,S541&gt;0,U541&gt;0)),1000000-(R541*10000+T541*100+V541),0)</f>
        <v>0</v>
      </c>
      <c r="X541" s="89">
        <f>IF(P541&gt;=80,"I",IF(P541&gt;=60,"II",IF(P541&gt;=40,"III",IF(P541=0,"","IV"))))</f>
      </c>
      <c r="Y541" s="88">
        <f>IF(W541&gt;0,(RANK(W541,(W$493,W$501,W$509,W$517,W$525,W$533,W$541,W$549,W$557,W$565))),"")</f>
      </c>
      <c r="Z541" s="97">
        <f>IF(B541&gt;0,B541,"")</f>
      </c>
      <c r="AA541" s="103"/>
      <c r="AB541" s="88">
        <f>IF(AA541&gt;0,(RANK(AA541,(AA$493,AA$501,AA$509,AA$517,AA$525,AA$533,AA$541,AA$549,AA$557,AA$565))),"")</f>
      </c>
      <c r="AC541" s="103"/>
      <c r="AD541" s="88">
        <f>IF(AC541&gt;0,(RANK(AC541,(AC$493,AC$501,AC$509,AC$517,AC$525,AC$533,AC$541,AC$549,AC$557,AC$565))),"")</f>
      </c>
    </row>
    <row r="542" spans="1:30" ht="12" customHeight="1" hidden="1">
      <c r="A542" s="96"/>
      <c r="B542" s="87"/>
      <c r="C542" s="27">
        <f>IF(C541&gt;0,C541*0.1,"")</f>
      </c>
      <c r="D542" s="26">
        <f>IF(C541&gt;0,(RANK(C541,(C$493,C$501,C$509,C$517,C$525,C$533,C$541,C$549,C$557,C$565))),"")</f>
      </c>
      <c r="E542" s="27">
        <f>IF(E541&gt;0,E541*0.1,"")</f>
      </c>
      <c r="F542" s="26">
        <f>IF(E541&gt;0,(RANK(E541,(E$493,E$501,E$509,E$517,E$525,E$533,E$541,E$549,E$557,E$565))),"")</f>
      </c>
      <c r="G542" s="27">
        <f>IF(G541&gt;0,G541*0.1,"")</f>
      </c>
      <c r="H542" s="26">
        <f>IF(G541&gt;0,(RANK(G541,(G$493,G$501,G$509,G$517,G$525,G$533,G$541,G$549,G$557,G$565))),"")</f>
      </c>
      <c r="I542" s="27">
        <f>IF(I541&gt;0,I541*0.05,"")</f>
      </c>
      <c r="J542" s="26">
        <f>IF(I541&gt;0,(RANK(I541,(I$493,I$501,I$509,I$517,I$525,I$533,I$541,I$549,I$557,I$565))),"")</f>
      </c>
      <c r="K542" s="27">
        <f>IF(K541&gt;0,K541*0.05,"")</f>
      </c>
      <c r="L542" s="26">
        <f>IF(K541&gt;0,(RANK(K541,(K$493,K$501,K$509,K$517,K$525,K$533,K$541,K$549,K$557,K$565))),"")</f>
      </c>
      <c r="M542" s="27">
        <f>IF(M541&gt;0,M541*0.1,"")</f>
      </c>
      <c r="N542" s="26">
        <f>IF(M541&gt;0,(RANK(M541,(M$493,M$501,M$509,M$517,M$525,M$533,M$541,M$549,M$557,M$565))),"")</f>
      </c>
      <c r="O542" s="107"/>
      <c r="P542" s="88"/>
      <c r="Q542" s="88"/>
      <c r="R542" s="88"/>
      <c r="S542" s="88"/>
      <c r="T542" s="88"/>
      <c r="U542" s="88"/>
      <c r="V542" s="88"/>
      <c r="W542" s="106"/>
      <c r="X542" s="89"/>
      <c r="Y542" s="88"/>
      <c r="Z542" s="97"/>
      <c r="AA542" s="103"/>
      <c r="AB542" s="88"/>
      <c r="AC542" s="103"/>
      <c r="AD542" s="88"/>
    </row>
    <row r="543" spans="1:30" s="3" customFormat="1" ht="12" customHeight="1" hidden="1">
      <c r="A543" s="92" t="str">
        <f>IF(AND(Input!C$115&gt;0,Input!C123&gt;0,Input!D123="Festival"),UPPER(Input!C$115),"Hide")</f>
        <v>Hide</v>
      </c>
      <c r="B543" s="86">
        <f>IF(Input!C$123&gt;0,(UPPER(Input!C$123)&amp;" (Scores)"),"")</f>
      </c>
      <c r="C543" s="104"/>
      <c r="D543" s="104"/>
      <c r="E543" s="104"/>
      <c r="F543" s="104"/>
      <c r="G543" s="104"/>
      <c r="H543" s="104"/>
      <c r="I543" s="104"/>
      <c r="J543" s="104"/>
      <c r="K543" s="104"/>
      <c r="L543" s="104"/>
      <c r="M543" s="104"/>
      <c r="N543" s="104"/>
      <c r="O543" s="48"/>
      <c r="P543" s="49">
        <f>(C543+E543+G543+M543)*0.1+(I543+K543)*0.05-O543</f>
        <v>0</v>
      </c>
      <c r="Q543" s="90"/>
      <c r="R543" s="90"/>
      <c r="S543" s="90"/>
      <c r="T543" s="90"/>
      <c r="U543" s="90"/>
      <c r="V543" s="90"/>
      <c r="W543" s="90"/>
      <c r="X543" s="102"/>
      <c r="Y543" s="101"/>
      <c r="Z543" s="105">
        <f>IF(B543&gt;0,B543,"")</f>
      </c>
      <c r="AA543" s="100"/>
      <c r="AB543" s="101"/>
      <c r="AC543" s="100"/>
      <c r="AD543" s="101"/>
    </row>
    <row r="544" spans="1:30" s="3" customFormat="1" ht="12" customHeight="1" hidden="1">
      <c r="A544" s="93"/>
      <c r="B544" s="86"/>
      <c r="C544" s="90" t="s">
        <v>57</v>
      </c>
      <c r="D544" s="90"/>
      <c r="E544" s="90"/>
      <c r="F544" s="90"/>
      <c r="G544" s="90"/>
      <c r="H544" s="90"/>
      <c r="I544" s="90"/>
      <c r="J544" s="90"/>
      <c r="K544" s="90"/>
      <c r="L544" s="90"/>
      <c r="M544" s="90"/>
      <c r="N544" s="90"/>
      <c r="O544" s="90"/>
      <c r="P544" s="90"/>
      <c r="Q544" s="90"/>
      <c r="R544" s="90"/>
      <c r="S544" s="90"/>
      <c r="T544" s="90"/>
      <c r="U544" s="90"/>
      <c r="V544" s="90"/>
      <c r="W544" s="90"/>
      <c r="X544" s="102"/>
      <c r="Y544" s="101"/>
      <c r="Z544" s="105"/>
      <c r="AA544" s="100"/>
      <c r="AB544" s="101"/>
      <c r="AC544" s="100"/>
      <c r="AD544" s="101"/>
    </row>
    <row r="545" spans="1:30" s="3" customFormat="1" ht="12" customHeight="1" hidden="1">
      <c r="A545" s="94" t="str">
        <f>IF(AND(Input!C$115&gt;0,Input!C123&gt;0,Input!D123="Festival"),UPPER(Input!C$115),"Hide")</f>
        <v>Hide</v>
      </c>
      <c r="B545" s="87">
        <f>IF(Input!C$123&gt;0,UPPER(Input!C$123),"")</f>
      </c>
      <c r="C545" s="99">
        <f>IF(C543&gt;=160,"I",IF(C543&gt;=120,"II",IF(C543&gt;=80,"III",IF(C543=0,"","IV"))))</f>
      </c>
      <c r="D545" s="99"/>
      <c r="E545" s="99">
        <f>IF(E543&gt;=160,"I",IF(E543&gt;=120,"II",IF(E543&gt;=80,"III",IF(E543=0,"","IV"))))</f>
      </c>
      <c r="F545" s="99"/>
      <c r="G545" s="99">
        <f>IF(G543&gt;=160,"I",IF(G543&gt;=120,"II",IF(G543&gt;=80,"III",IF(G543=0,"","IV"))))</f>
      </c>
      <c r="H545" s="99"/>
      <c r="I545" s="99">
        <f>IF(I543&gt;=160,"I",IF(I543&gt;=120,"II",IF(I543&gt;=80,"III",IF(I543=0,"","IV"))))</f>
      </c>
      <c r="J545" s="99"/>
      <c r="K545" s="99">
        <f>IF(K543&gt;=160,"I",IF(K543&gt;=120,"II",IF(K543&gt;=80,"III",IF(K543=0,"","IV"))))</f>
      </c>
      <c r="L545" s="99"/>
      <c r="M545" s="99">
        <f>IF(M543&gt;=160,"I",IF(M543&gt;=120,"II",IF(M543&gt;=80,"III",IF(M543=0,"","IV"))))</f>
      </c>
      <c r="N545" s="99"/>
      <c r="O545" s="97">
        <f>IF(O543&gt;0,"Penalty Applied","")</f>
      </c>
      <c r="P545" s="88" t="s">
        <v>55</v>
      </c>
      <c r="Q545" s="88"/>
      <c r="R545" s="88"/>
      <c r="S545" s="88"/>
      <c r="T545" s="88"/>
      <c r="U545" s="88"/>
      <c r="V545" s="88"/>
      <c r="W545" s="88"/>
      <c r="X545" s="89">
        <f>IF(P543&gt;=80,"I",IF(P543&gt;=60,"II",IF(P543&gt;=40,"III",IF(P543=0,"","IV"))))</f>
      </c>
      <c r="Y545" s="88" t="s">
        <v>55</v>
      </c>
      <c r="Z545" s="97">
        <f>IF(B545&gt;0,B545,"")</f>
      </c>
      <c r="AA545" s="91" t="s">
        <v>55</v>
      </c>
      <c r="AB545" s="88" t="s">
        <v>55</v>
      </c>
      <c r="AC545" s="91" t="s">
        <v>55</v>
      </c>
      <c r="AD545" s="88" t="s">
        <v>55</v>
      </c>
    </row>
    <row r="546" spans="1:30" s="3" customFormat="1" ht="12" customHeight="1" hidden="1">
      <c r="A546" s="95"/>
      <c r="B546" s="87"/>
      <c r="C546" s="99"/>
      <c r="D546" s="99"/>
      <c r="E546" s="99"/>
      <c r="F546" s="99"/>
      <c r="G546" s="99"/>
      <c r="H546" s="99"/>
      <c r="I546" s="99"/>
      <c r="J546" s="99"/>
      <c r="K546" s="99"/>
      <c r="L546" s="99"/>
      <c r="M546" s="99"/>
      <c r="N546" s="99"/>
      <c r="O546" s="97"/>
      <c r="P546" s="88"/>
      <c r="Q546" s="88"/>
      <c r="R546" s="88"/>
      <c r="S546" s="88"/>
      <c r="T546" s="88"/>
      <c r="U546" s="88"/>
      <c r="V546" s="88"/>
      <c r="W546" s="88"/>
      <c r="X546" s="89"/>
      <c r="Y546" s="88"/>
      <c r="Z546" s="97"/>
      <c r="AA546" s="91"/>
      <c r="AB546" s="88"/>
      <c r="AC546" s="91"/>
      <c r="AD546" s="88"/>
    </row>
    <row r="547" spans="1:33" s="3" customFormat="1" ht="12" customHeight="1" hidden="1">
      <c r="A547" s="96" t="str">
        <f>IF(AND(Input!C$115&gt;0,Input!C123&gt;0,Input!D123="Comments Only"),UPPER(Input!C$115),"Hide")</f>
        <v>Hide</v>
      </c>
      <c r="B547" s="87">
        <f>IF(Input!C$123&gt;0,UPPER(Input!C$123),"")</f>
      </c>
      <c r="C547" s="98" t="s">
        <v>54</v>
      </c>
      <c r="D547" s="98"/>
      <c r="E547" s="98" t="s">
        <v>54</v>
      </c>
      <c r="F547" s="98"/>
      <c r="G547" s="98" t="s">
        <v>54</v>
      </c>
      <c r="H547" s="98"/>
      <c r="I547" s="98" t="s">
        <v>54</v>
      </c>
      <c r="J547" s="98"/>
      <c r="K547" s="98" t="s">
        <v>54</v>
      </c>
      <c r="L547" s="98"/>
      <c r="M547" s="98" t="s">
        <v>54</v>
      </c>
      <c r="N547" s="98"/>
      <c r="O547" s="88" t="s">
        <v>55</v>
      </c>
      <c r="P547" s="88" t="s">
        <v>55</v>
      </c>
      <c r="Q547" s="88"/>
      <c r="R547" s="88"/>
      <c r="S547" s="88"/>
      <c r="T547" s="88"/>
      <c r="U547" s="88"/>
      <c r="V547" s="88"/>
      <c r="W547" s="88"/>
      <c r="X547" s="89" t="s">
        <v>55</v>
      </c>
      <c r="Y547" s="88" t="s">
        <v>55</v>
      </c>
      <c r="Z547" s="97">
        <f>IF(B547&gt;0,B547,"")</f>
      </c>
      <c r="AA547" s="91" t="s">
        <v>56</v>
      </c>
      <c r="AB547" s="88" t="s">
        <v>55</v>
      </c>
      <c r="AC547" s="91" t="s">
        <v>56</v>
      </c>
      <c r="AD547" s="88" t="s">
        <v>55</v>
      </c>
      <c r="AG547" s="65"/>
    </row>
    <row r="548" spans="1:30" s="3" customFormat="1" ht="12" customHeight="1" hidden="1">
      <c r="A548" s="96"/>
      <c r="B548" s="87"/>
      <c r="C548" s="98"/>
      <c r="D548" s="98"/>
      <c r="E548" s="98"/>
      <c r="F548" s="98"/>
      <c r="G548" s="98"/>
      <c r="H548" s="98"/>
      <c r="I548" s="98"/>
      <c r="J548" s="98"/>
      <c r="K548" s="98"/>
      <c r="L548" s="98"/>
      <c r="M548" s="98"/>
      <c r="N548" s="98"/>
      <c r="O548" s="88"/>
      <c r="P548" s="88"/>
      <c r="Q548" s="88"/>
      <c r="R548" s="88"/>
      <c r="S548" s="88"/>
      <c r="T548" s="88"/>
      <c r="U548" s="88"/>
      <c r="V548" s="88"/>
      <c r="W548" s="88"/>
      <c r="X548" s="89"/>
      <c r="Y548" s="88"/>
      <c r="Z548" s="97"/>
      <c r="AA548" s="91"/>
      <c r="AB548" s="88"/>
      <c r="AC548" s="91"/>
      <c r="AD548" s="88"/>
    </row>
    <row r="549" spans="1:30" ht="12" customHeight="1" hidden="1">
      <c r="A549" s="96" t="str">
        <f>IF(AND(Input!C$115&gt;0,Input!C124&gt;0,Input!D124="Competitive"),UPPER(Input!C$115),"Hide")</f>
        <v>Hide</v>
      </c>
      <c r="B549" s="87">
        <f>IF(Input!C$124&gt;0,UPPER(Input!C$124),"")</f>
      </c>
      <c r="C549" s="107"/>
      <c r="D549" s="107"/>
      <c r="E549" s="107"/>
      <c r="F549" s="107"/>
      <c r="G549" s="107"/>
      <c r="H549" s="107"/>
      <c r="I549" s="107"/>
      <c r="J549" s="107"/>
      <c r="K549" s="107"/>
      <c r="L549" s="107"/>
      <c r="M549" s="107"/>
      <c r="N549" s="107"/>
      <c r="O549" s="107"/>
      <c r="P549" s="88">
        <f>(C549+E549+G549+M549)*0.1+(I549+K549)*0.05-O549</f>
        <v>0</v>
      </c>
      <c r="Q549" s="88">
        <f>SUM(INT(C549*100000),INT(E549*100000),INT(G549*100000),INT(I549*50000),INT(K549*50000),INT(M549*100000),-(O549*1000000))</f>
        <v>0</v>
      </c>
      <c r="R549" s="88">
        <f>IF(Q549&gt;0,(RANK(Q549,(Q$493,Q$501,Q$509,Q$517,Q$525,Q$533,Q$541,Q$549,Q$557,Q$565))),"")</f>
      </c>
      <c r="S549" s="88">
        <f>C549+E549</f>
        <v>0</v>
      </c>
      <c r="T549" s="88">
        <f>IF(S549&gt;0,(RANK(S549,(S$493,S$501,S$509,S$517,S$525,S$533,S$541,S$549,S$557,S$565))),"")</f>
      </c>
      <c r="U549" s="88">
        <f>I549+K549</f>
        <v>0</v>
      </c>
      <c r="V549" s="88">
        <f>IF(U549&gt;0,(RANK(U549,(U$493,U$501,U$509,U$517,U$525,U$533,U$541,U$549,U$557,U$565))),"")</f>
      </c>
      <c r="W549" s="106">
        <f>IF((AND(Q549&gt;0,S549&gt;0,U549&gt;0)),1000000-(R549*10000+T549*100+V549),0)</f>
        <v>0</v>
      </c>
      <c r="X549" s="89">
        <f>IF(P549&gt;=80,"I",IF(P549&gt;=60,"II",IF(P549&gt;=40,"III",IF(P549=0,"","IV"))))</f>
      </c>
      <c r="Y549" s="88">
        <f>IF(W549&gt;0,(RANK(W549,(W$493,W$501,W$509,W$517,W$525,W$533,W$541,W$549,W$557,W$565))),"")</f>
      </c>
      <c r="Z549" s="97">
        <f>IF(B549&gt;0,B549,"")</f>
      </c>
      <c r="AA549" s="103"/>
      <c r="AB549" s="88">
        <f>IF(AA549&gt;0,(RANK(AA549,(AA$493,AA$501,AA$509,AA$517,AA$525,AA$533,AA$541,AA$549,AA$557,AA$565))),"")</f>
      </c>
      <c r="AC549" s="103"/>
      <c r="AD549" s="88">
        <f>IF(AC549&gt;0,(RANK(AC549,(AC$493,AC$501,AC$509,AC$517,AC$525,AC$533,AC$541,AC$549,AC$557,AC$565))),"")</f>
      </c>
    </row>
    <row r="550" spans="1:30" ht="12" customHeight="1" hidden="1">
      <c r="A550" s="96"/>
      <c r="B550" s="87"/>
      <c r="C550" s="27">
        <f>IF(C549&gt;0,C549*0.1,"")</f>
      </c>
      <c r="D550" s="26">
        <f>IF(C549&gt;0,(RANK(C549,(C$493,C$501,C$509,C$517,C$525,C$533,C$541,C$549,C$557,C$565))),"")</f>
      </c>
      <c r="E550" s="27">
        <f>IF(E549&gt;0,E549*0.1,"")</f>
      </c>
      <c r="F550" s="26">
        <f>IF(E549&gt;0,(RANK(E549,(E$493,E$501,E$509,E$517,E$525,E$533,E$541,E$549,E$557,E$565))),"")</f>
      </c>
      <c r="G550" s="27">
        <f>IF(G549&gt;0,G549*0.1,"")</f>
      </c>
      <c r="H550" s="26">
        <f>IF(G549&gt;0,(RANK(G549,(G$493,G$501,G$509,G$517,G$525,G$533,G$541,G$549,G$557,G$565))),"")</f>
      </c>
      <c r="I550" s="27">
        <f>IF(I549&gt;0,I549*0.05,"")</f>
      </c>
      <c r="J550" s="26">
        <f>IF(I549&gt;0,(RANK(I549,(I$493,I$501,I$509,I$517,I$525,I$533,I$541,I$549,I$557,I$565))),"")</f>
      </c>
      <c r="K550" s="27">
        <f>IF(K549&gt;0,K549*0.05,"")</f>
      </c>
      <c r="L550" s="26">
        <f>IF(K549&gt;0,(RANK(K549,(K$493,K$501,K$509,K$517,K$525,K$533,K$541,K$549,K$557,K$565))),"")</f>
      </c>
      <c r="M550" s="27">
        <f>IF(M549&gt;0,M549*0.1,"")</f>
      </c>
      <c r="N550" s="26">
        <f>IF(M549&gt;0,(RANK(M549,(M$493,M$501,M$509,M$517,M$525,M$533,M$541,M$549,M$557,M$565))),"")</f>
      </c>
      <c r="O550" s="107"/>
      <c r="P550" s="88"/>
      <c r="Q550" s="88"/>
      <c r="R550" s="88"/>
      <c r="S550" s="88"/>
      <c r="T550" s="88"/>
      <c r="U550" s="88"/>
      <c r="V550" s="88"/>
      <c r="W550" s="106"/>
      <c r="X550" s="89"/>
      <c r="Y550" s="88"/>
      <c r="Z550" s="97"/>
      <c r="AA550" s="103"/>
      <c r="AB550" s="88"/>
      <c r="AC550" s="103"/>
      <c r="AD550" s="88"/>
    </row>
    <row r="551" spans="1:30" s="3" customFormat="1" ht="12" customHeight="1" hidden="1">
      <c r="A551" s="92" t="str">
        <f>IF(AND(Input!C$115&gt;0,Input!C124&gt;0,Input!D124="Festival"),UPPER(Input!C$115),"Hide")</f>
        <v>Hide</v>
      </c>
      <c r="B551" s="86">
        <f>IF(Input!C$124&gt;0,(UPPER(Input!C$124)&amp;" (Scores)"),"")</f>
      </c>
      <c r="C551" s="104"/>
      <c r="D551" s="104"/>
      <c r="E551" s="104"/>
      <c r="F551" s="104"/>
      <c r="G551" s="104"/>
      <c r="H551" s="104"/>
      <c r="I551" s="104"/>
      <c r="J551" s="104"/>
      <c r="K551" s="104"/>
      <c r="L551" s="104"/>
      <c r="M551" s="104"/>
      <c r="N551" s="104"/>
      <c r="O551" s="48"/>
      <c r="P551" s="49">
        <f>(C551+E551+G551+M551)*0.1+(I551+K551)*0.05-O551</f>
        <v>0</v>
      </c>
      <c r="Q551" s="90"/>
      <c r="R551" s="90"/>
      <c r="S551" s="90"/>
      <c r="T551" s="90"/>
      <c r="U551" s="90"/>
      <c r="V551" s="90"/>
      <c r="W551" s="90"/>
      <c r="X551" s="102"/>
      <c r="Y551" s="101"/>
      <c r="Z551" s="105">
        <f>IF(B551&gt;0,B551,"")</f>
      </c>
      <c r="AA551" s="100"/>
      <c r="AB551" s="101"/>
      <c r="AC551" s="100"/>
      <c r="AD551" s="101"/>
    </row>
    <row r="552" spans="1:30" s="3" customFormat="1" ht="12" customHeight="1" hidden="1">
      <c r="A552" s="93"/>
      <c r="B552" s="86"/>
      <c r="C552" s="90" t="s">
        <v>57</v>
      </c>
      <c r="D552" s="90"/>
      <c r="E552" s="90"/>
      <c r="F552" s="90"/>
      <c r="G552" s="90"/>
      <c r="H552" s="90"/>
      <c r="I552" s="90"/>
      <c r="J552" s="90"/>
      <c r="K552" s="90"/>
      <c r="L552" s="90"/>
      <c r="M552" s="90"/>
      <c r="N552" s="90"/>
      <c r="O552" s="90"/>
      <c r="P552" s="90"/>
      <c r="Q552" s="90"/>
      <c r="R552" s="90"/>
      <c r="S552" s="90"/>
      <c r="T552" s="90"/>
      <c r="U552" s="90"/>
      <c r="V552" s="90"/>
      <c r="W552" s="90"/>
      <c r="X552" s="102"/>
      <c r="Y552" s="101"/>
      <c r="Z552" s="105"/>
      <c r="AA552" s="100"/>
      <c r="AB552" s="101"/>
      <c r="AC552" s="100"/>
      <c r="AD552" s="101"/>
    </row>
    <row r="553" spans="1:30" s="3" customFormat="1" ht="12" customHeight="1" hidden="1">
      <c r="A553" s="94" t="str">
        <f>IF(AND(Input!C$115&gt;0,Input!C124&gt;0,Input!D124="Festival"),UPPER(Input!C$115),"Hide")</f>
        <v>Hide</v>
      </c>
      <c r="B553" s="87">
        <f>IF(Input!C$124&gt;0,UPPER(Input!C$124),"")</f>
      </c>
      <c r="C553" s="99">
        <f>IF(C551&gt;=160,"I",IF(C551&gt;=120,"II",IF(C551&gt;=80,"III",IF(C551=0,"","IV"))))</f>
      </c>
      <c r="D553" s="99"/>
      <c r="E553" s="99">
        <f>IF(E551&gt;=160,"I",IF(E551&gt;=120,"II",IF(E551&gt;=80,"III",IF(E551=0,"","IV"))))</f>
      </c>
      <c r="F553" s="99"/>
      <c r="G553" s="99">
        <f>IF(G551&gt;=160,"I",IF(G551&gt;=120,"II",IF(G551&gt;=80,"III",IF(G551=0,"","IV"))))</f>
      </c>
      <c r="H553" s="99"/>
      <c r="I553" s="99">
        <f>IF(I551&gt;=160,"I",IF(I551&gt;=120,"II",IF(I551&gt;=80,"III",IF(I551=0,"","IV"))))</f>
      </c>
      <c r="J553" s="99"/>
      <c r="K553" s="99">
        <f>IF(K551&gt;=160,"I",IF(K551&gt;=120,"II",IF(K551&gt;=80,"III",IF(K551=0,"","IV"))))</f>
      </c>
      <c r="L553" s="99"/>
      <c r="M553" s="99">
        <f>IF(M551&gt;=160,"I",IF(M551&gt;=120,"II",IF(M551&gt;=80,"III",IF(M551=0,"","IV"))))</f>
      </c>
      <c r="N553" s="99"/>
      <c r="O553" s="97">
        <f>IF(O551&gt;0,"Penalty Applied","")</f>
      </c>
      <c r="P553" s="88" t="s">
        <v>55</v>
      </c>
      <c r="Q553" s="88"/>
      <c r="R553" s="88"/>
      <c r="S553" s="88"/>
      <c r="T553" s="88"/>
      <c r="U553" s="88"/>
      <c r="V553" s="88"/>
      <c r="W553" s="88"/>
      <c r="X553" s="89">
        <f>IF(P551&gt;=80,"I",IF(P551&gt;=60,"II",IF(P551&gt;=40,"III",IF(P551=0,"","IV"))))</f>
      </c>
      <c r="Y553" s="88" t="s">
        <v>55</v>
      </c>
      <c r="Z553" s="97">
        <f>IF(B553&gt;0,B553,"")</f>
      </c>
      <c r="AA553" s="91" t="s">
        <v>55</v>
      </c>
      <c r="AB553" s="88" t="s">
        <v>55</v>
      </c>
      <c r="AC553" s="91" t="s">
        <v>55</v>
      </c>
      <c r="AD553" s="88" t="s">
        <v>55</v>
      </c>
    </row>
    <row r="554" spans="1:30" s="3" customFormat="1" ht="12" customHeight="1" hidden="1">
      <c r="A554" s="95"/>
      <c r="B554" s="87"/>
      <c r="C554" s="99"/>
      <c r="D554" s="99"/>
      <c r="E554" s="99"/>
      <c r="F554" s="99"/>
      <c r="G554" s="99"/>
      <c r="H554" s="99"/>
      <c r="I554" s="99"/>
      <c r="J554" s="99"/>
      <c r="K554" s="99"/>
      <c r="L554" s="99"/>
      <c r="M554" s="99"/>
      <c r="N554" s="99"/>
      <c r="O554" s="97"/>
      <c r="P554" s="88"/>
      <c r="Q554" s="88"/>
      <c r="R554" s="88"/>
      <c r="S554" s="88"/>
      <c r="T554" s="88"/>
      <c r="U554" s="88"/>
      <c r="V554" s="88"/>
      <c r="W554" s="88"/>
      <c r="X554" s="89"/>
      <c r="Y554" s="88"/>
      <c r="Z554" s="97"/>
      <c r="AA554" s="91"/>
      <c r="AB554" s="88"/>
      <c r="AC554" s="91"/>
      <c r="AD554" s="88"/>
    </row>
    <row r="555" spans="1:30" s="3" customFormat="1" ht="12" customHeight="1" hidden="1">
      <c r="A555" s="96" t="str">
        <f>IF(AND(Input!C$115&gt;0,Input!C124&gt;0,Input!D124="Comments Only"),UPPER(Input!C$115),"Hide")</f>
        <v>Hide</v>
      </c>
      <c r="B555" s="87">
        <f>IF(Input!C$124&gt;0,UPPER(Input!C$124),"")</f>
      </c>
      <c r="C555" s="98" t="s">
        <v>54</v>
      </c>
      <c r="D555" s="98"/>
      <c r="E555" s="98" t="s">
        <v>54</v>
      </c>
      <c r="F555" s="98"/>
      <c r="G555" s="98" t="s">
        <v>54</v>
      </c>
      <c r="H555" s="98"/>
      <c r="I555" s="98" t="s">
        <v>54</v>
      </c>
      <c r="J555" s="98"/>
      <c r="K555" s="98" t="s">
        <v>54</v>
      </c>
      <c r="L555" s="98"/>
      <c r="M555" s="98" t="s">
        <v>54</v>
      </c>
      <c r="N555" s="98"/>
      <c r="O555" s="88" t="s">
        <v>55</v>
      </c>
      <c r="P555" s="88" t="s">
        <v>55</v>
      </c>
      <c r="Q555" s="88"/>
      <c r="R555" s="88"/>
      <c r="S555" s="88"/>
      <c r="T555" s="88"/>
      <c r="U555" s="88"/>
      <c r="V555" s="88"/>
      <c r="W555" s="88"/>
      <c r="X555" s="89" t="s">
        <v>55</v>
      </c>
      <c r="Y555" s="88" t="s">
        <v>55</v>
      </c>
      <c r="Z555" s="97">
        <f>IF(B555&gt;0,B555,"")</f>
      </c>
      <c r="AA555" s="91" t="s">
        <v>56</v>
      </c>
      <c r="AB555" s="88" t="s">
        <v>55</v>
      </c>
      <c r="AC555" s="91" t="s">
        <v>56</v>
      </c>
      <c r="AD555" s="88" t="s">
        <v>55</v>
      </c>
    </row>
    <row r="556" spans="1:30" s="3" customFormat="1" ht="12" customHeight="1" hidden="1">
      <c r="A556" s="96"/>
      <c r="B556" s="87"/>
      <c r="C556" s="98"/>
      <c r="D556" s="98"/>
      <c r="E556" s="98"/>
      <c r="F556" s="98"/>
      <c r="G556" s="98"/>
      <c r="H556" s="98"/>
      <c r="I556" s="98"/>
      <c r="J556" s="98"/>
      <c r="K556" s="98"/>
      <c r="L556" s="98"/>
      <c r="M556" s="98"/>
      <c r="N556" s="98"/>
      <c r="O556" s="88"/>
      <c r="P556" s="88"/>
      <c r="Q556" s="88"/>
      <c r="R556" s="88"/>
      <c r="S556" s="88"/>
      <c r="T556" s="88"/>
      <c r="U556" s="88"/>
      <c r="V556" s="88"/>
      <c r="W556" s="88"/>
      <c r="X556" s="89"/>
      <c r="Y556" s="88"/>
      <c r="Z556" s="97"/>
      <c r="AA556" s="91"/>
      <c r="AB556" s="88"/>
      <c r="AC556" s="91"/>
      <c r="AD556" s="88"/>
    </row>
    <row r="557" spans="1:30" ht="12" customHeight="1" hidden="1">
      <c r="A557" s="96" t="str">
        <f>IF(AND(Input!C$115&gt;0,Input!C125&gt;0,Input!D125="Competitive"),UPPER(Input!C$115),"Hide")</f>
        <v>Hide</v>
      </c>
      <c r="B557" s="87">
        <f>IF(Input!C$125&gt;0,UPPER(Input!C$125),"")</f>
      </c>
      <c r="C557" s="107"/>
      <c r="D557" s="107"/>
      <c r="E557" s="107"/>
      <c r="F557" s="107"/>
      <c r="G557" s="107"/>
      <c r="H557" s="107"/>
      <c r="I557" s="107"/>
      <c r="J557" s="107"/>
      <c r="K557" s="107"/>
      <c r="L557" s="107"/>
      <c r="M557" s="107"/>
      <c r="N557" s="107"/>
      <c r="O557" s="107"/>
      <c r="P557" s="88">
        <f>(C557+E557+G557+M557)*0.1+(I557+K557)*0.05-O557</f>
        <v>0</v>
      </c>
      <c r="Q557" s="88">
        <f>SUM(INT(C557*100000),INT(E557*100000),INT(G557*100000),INT(I557*50000),INT(K557*50000),INT(M557*100000),-(O557*1000000))</f>
        <v>0</v>
      </c>
      <c r="R557" s="88">
        <f>IF(Q557&gt;0,(RANK(Q557,(Q$493,Q$501,Q$509,Q$517,Q$525,Q$533,Q$541,Q$549,Q$557,Q$565))),"")</f>
      </c>
      <c r="S557" s="88">
        <f>C557+E557</f>
        <v>0</v>
      </c>
      <c r="T557" s="88">
        <f>IF(S557&gt;0,(RANK(S557,(S$493,S$501,S$509,S$517,S$525,S$533,S$541,S$549,S$557,S$565))),"")</f>
      </c>
      <c r="U557" s="88">
        <f>I557+K557</f>
        <v>0</v>
      </c>
      <c r="V557" s="88">
        <f>IF(U557&gt;0,(RANK(U557,(U$493,U$501,U$509,U$517,U$525,U$533,U$541,U$549,U$557,U$565))),"")</f>
      </c>
      <c r="W557" s="106">
        <f>IF((AND(Q557&gt;0,S557&gt;0,U557&gt;0)),1000000-(R557*10000+T557*100+V557),0)</f>
        <v>0</v>
      </c>
      <c r="X557" s="89">
        <f>IF(P557&gt;=80,"I",IF(P557&gt;=60,"II",IF(P557&gt;=40,"III",IF(P557=0,"","IV"))))</f>
      </c>
      <c r="Y557" s="88">
        <f>IF(W557&gt;0,(RANK(W557,(W$493,W$501,W$509,W$517,W$525,W$533,W$541,W$549,W$557,W$565))),"")</f>
      </c>
      <c r="Z557" s="97">
        <f>IF(B557&gt;0,B557,"")</f>
      </c>
      <c r="AA557" s="103"/>
      <c r="AB557" s="88">
        <f>IF(AA557&gt;0,(RANK(AA557,(AA$493,AA$501,AA$509,AA$517,AA$525,AA$533,AA$541,AA$549,AA$557,AA$565))),"")</f>
      </c>
      <c r="AC557" s="103"/>
      <c r="AD557" s="88">
        <f>IF(AC557&gt;0,(RANK(AC557,(AC$493,AC$501,AC$509,AC$517,AC$525,AC$533,AC$541,AC$549,AC$557,AC$565))),"")</f>
      </c>
    </row>
    <row r="558" spans="1:30" ht="12" customHeight="1" hidden="1">
      <c r="A558" s="96"/>
      <c r="B558" s="87"/>
      <c r="C558" s="27">
        <f>IF(C557&gt;0,C557*0.1,"")</f>
      </c>
      <c r="D558" s="26">
        <f>IF(C557&gt;0,(RANK(C557,(C$493,C$501,C$509,C$517,C$525,C$533,C$541,C$549,C$557,C$565))),"")</f>
      </c>
      <c r="E558" s="27">
        <f>IF(E557&gt;0,E557*0.1,"")</f>
      </c>
      <c r="F558" s="26">
        <f>IF(E557&gt;0,(RANK(E557,(E$493,E$501,E$509,E$517,E$525,E$533,E$541,E$549,E$557,E$565))),"")</f>
      </c>
      <c r="G558" s="27">
        <f>IF(G557&gt;0,G557*0.1,"")</f>
      </c>
      <c r="H558" s="26">
        <f>IF(G557&gt;0,(RANK(G557,(G$493,G$501,G$509,G$517,G$525,G$533,G$541,G$549,G$557,G$565))),"")</f>
      </c>
      <c r="I558" s="27">
        <f>IF(I557&gt;0,I557*0.05,"")</f>
      </c>
      <c r="J558" s="26">
        <f>IF(I557&gt;0,(RANK(I557,(I$493,I$501,I$509,I$517,I$525,I$533,I$541,I$549,I$557,I$565))),"")</f>
      </c>
      <c r="K558" s="27">
        <f>IF(K557&gt;0,K557*0.05,"")</f>
      </c>
      <c r="L558" s="26">
        <f>IF(K557&gt;0,(RANK(K557,(K$493,K$501,K$509,K$517,K$525,K$533,K$541,K$549,K$557,K$565))),"")</f>
      </c>
      <c r="M558" s="27">
        <f>IF(M557&gt;0,M557*0.1,"")</f>
      </c>
      <c r="N558" s="26">
        <f>IF(M557&gt;0,(RANK(M557,(M$493,M$501,M$509,M$517,M$525,M$533,M$541,M$549,M$557,M$565))),"")</f>
      </c>
      <c r="O558" s="107"/>
      <c r="P558" s="88"/>
      <c r="Q558" s="88"/>
      <c r="R558" s="88"/>
      <c r="S558" s="88"/>
      <c r="T558" s="88"/>
      <c r="U558" s="88"/>
      <c r="V558" s="88"/>
      <c r="W558" s="106"/>
      <c r="X558" s="89"/>
      <c r="Y558" s="88"/>
      <c r="Z558" s="97"/>
      <c r="AA558" s="103"/>
      <c r="AB558" s="88"/>
      <c r="AC558" s="103"/>
      <c r="AD558" s="88"/>
    </row>
    <row r="559" spans="1:30" s="3" customFormat="1" ht="12" customHeight="1" hidden="1">
      <c r="A559" s="92" t="str">
        <f>IF(AND(Input!C$115&gt;0,Input!C125&gt;0,Input!D125="Festival"),UPPER(Input!C$115),"Hide")</f>
        <v>Hide</v>
      </c>
      <c r="B559" s="86">
        <f>IF(Input!C$125&gt;0,(UPPER(Input!C$125)&amp;" (Scores)"),"")</f>
      </c>
      <c r="C559" s="104"/>
      <c r="D559" s="104"/>
      <c r="E559" s="104"/>
      <c r="F559" s="104"/>
      <c r="G559" s="104"/>
      <c r="H559" s="104"/>
      <c r="I559" s="104"/>
      <c r="J559" s="104"/>
      <c r="K559" s="104"/>
      <c r="L559" s="104"/>
      <c r="M559" s="104"/>
      <c r="N559" s="104"/>
      <c r="O559" s="48"/>
      <c r="P559" s="49">
        <f>(C559+E559+G559+M559)*0.1+(I559+K559)*0.05-O559</f>
        <v>0</v>
      </c>
      <c r="Q559" s="90"/>
      <c r="R559" s="90"/>
      <c r="S559" s="90"/>
      <c r="T559" s="90"/>
      <c r="U559" s="90"/>
      <c r="V559" s="90"/>
      <c r="W559" s="90"/>
      <c r="X559" s="102"/>
      <c r="Y559" s="101"/>
      <c r="Z559" s="105">
        <f>IF(B559&gt;0,B559,"")</f>
      </c>
      <c r="AA559" s="100"/>
      <c r="AB559" s="101"/>
      <c r="AC559" s="100"/>
      <c r="AD559" s="101"/>
    </row>
    <row r="560" spans="1:30" s="3" customFormat="1" ht="12" customHeight="1" hidden="1">
      <c r="A560" s="93"/>
      <c r="B560" s="86"/>
      <c r="C560" s="90" t="s">
        <v>57</v>
      </c>
      <c r="D560" s="90"/>
      <c r="E560" s="90"/>
      <c r="F560" s="90"/>
      <c r="G560" s="90"/>
      <c r="H560" s="90"/>
      <c r="I560" s="90"/>
      <c r="J560" s="90"/>
      <c r="K560" s="90"/>
      <c r="L560" s="90"/>
      <c r="M560" s="90"/>
      <c r="N560" s="90"/>
      <c r="O560" s="90"/>
      <c r="P560" s="90"/>
      <c r="Q560" s="90"/>
      <c r="R560" s="90"/>
      <c r="S560" s="90"/>
      <c r="T560" s="90"/>
      <c r="U560" s="90"/>
      <c r="V560" s="90"/>
      <c r="W560" s="90"/>
      <c r="X560" s="102"/>
      <c r="Y560" s="101"/>
      <c r="Z560" s="105"/>
      <c r="AA560" s="100"/>
      <c r="AB560" s="101"/>
      <c r="AC560" s="100"/>
      <c r="AD560" s="101"/>
    </row>
    <row r="561" spans="1:30" s="3" customFormat="1" ht="12" customHeight="1" hidden="1">
      <c r="A561" s="94" t="str">
        <f>IF(AND(Input!C$115&gt;0,Input!C125&gt;0,Input!D125="Festival"),UPPER(Input!C$115),"Hide")</f>
        <v>Hide</v>
      </c>
      <c r="B561" s="87">
        <f>IF(Input!C$125&gt;0,UPPER(Input!C$125),"")</f>
      </c>
      <c r="C561" s="99">
        <f>IF(C559&gt;=160,"I",IF(C559&gt;=120,"II",IF(C559&gt;=80,"III",IF(C559=0,"","IV"))))</f>
      </c>
      <c r="D561" s="99"/>
      <c r="E561" s="99">
        <f>IF(E559&gt;=160,"I",IF(E559&gt;=120,"II",IF(E559&gt;=80,"III",IF(E559=0,"","IV"))))</f>
      </c>
      <c r="F561" s="99"/>
      <c r="G561" s="99">
        <f>IF(G559&gt;=160,"I",IF(G559&gt;=120,"II",IF(G559&gt;=80,"III",IF(G559=0,"","IV"))))</f>
      </c>
      <c r="H561" s="99"/>
      <c r="I561" s="99">
        <f>IF(I559&gt;=160,"I",IF(I559&gt;=120,"II",IF(I559&gt;=80,"III",IF(I559=0,"","IV"))))</f>
      </c>
      <c r="J561" s="99"/>
      <c r="K561" s="99">
        <f>IF(K559&gt;=160,"I",IF(K559&gt;=120,"II",IF(K559&gt;=80,"III",IF(K559=0,"","IV"))))</f>
      </c>
      <c r="L561" s="99"/>
      <c r="M561" s="99">
        <f>IF(M559&gt;=160,"I",IF(M559&gt;=120,"II",IF(M559&gt;=80,"III",IF(M559=0,"","IV"))))</f>
      </c>
      <c r="N561" s="99"/>
      <c r="O561" s="97">
        <f>IF(O559&gt;0,"Penalty Applied","")</f>
      </c>
      <c r="P561" s="88" t="s">
        <v>55</v>
      </c>
      <c r="Q561" s="88"/>
      <c r="R561" s="88"/>
      <c r="S561" s="88"/>
      <c r="T561" s="88"/>
      <c r="U561" s="88"/>
      <c r="V561" s="88"/>
      <c r="W561" s="88"/>
      <c r="X561" s="89">
        <f>IF(P559&gt;=80,"I",IF(P559&gt;=60,"II",IF(P559&gt;=40,"III",IF(P559=0,"","IV"))))</f>
      </c>
      <c r="Y561" s="88" t="s">
        <v>55</v>
      </c>
      <c r="Z561" s="97">
        <f>IF(B561&gt;0,B561,"")</f>
      </c>
      <c r="AA561" s="91" t="s">
        <v>55</v>
      </c>
      <c r="AB561" s="88" t="s">
        <v>55</v>
      </c>
      <c r="AC561" s="91" t="s">
        <v>55</v>
      </c>
      <c r="AD561" s="88" t="s">
        <v>55</v>
      </c>
    </row>
    <row r="562" spans="1:30" s="3" customFormat="1" ht="12" customHeight="1" hidden="1">
      <c r="A562" s="95"/>
      <c r="B562" s="87"/>
      <c r="C562" s="99"/>
      <c r="D562" s="99"/>
      <c r="E562" s="99"/>
      <c r="F562" s="99"/>
      <c r="G562" s="99"/>
      <c r="H562" s="99"/>
      <c r="I562" s="99"/>
      <c r="J562" s="99"/>
      <c r="K562" s="99"/>
      <c r="L562" s="99"/>
      <c r="M562" s="99"/>
      <c r="N562" s="99"/>
      <c r="O562" s="97"/>
      <c r="P562" s="88"/>
      <c r="Q562" s="88"/>
      <c r="R562" s="88"/>
      <c r="S562" s="88"/>
      <c r="T562" s="88"/>
      <c r="U562" s="88"/>
      <c r="V562" s="88"/>
      <c r="W562" s="88"/>
      <c r="X562" s="89"/>
      <c r="Y562" s="88"/>
      <c r="Z562" s="97"/>
      <c r="AA562" s="91"/>
      <c r="AB562" s="88"/>
      <c r="AC562" s="91"/>
      <c r="AD562" s="88"/>
    </row>
    <row r="563" spans="1:30" s="3" customFormat="1" ht="12" customHeight="1" hidden="1">
      <c r="A563" s="96" t="str">
        <f>IF(AND(Input!C$115&gt;0,Input!C125&gt;0,Input!D125="Comments Only"),UPPER(Input!C$115),"Hide")</f>
        <v>Hide</v>
      </c>
      <c r="B563" s="87">
        <f>IF(Input!C$125&gt;0,UPPER(Input!C$125),"")</f>
      </c>
      <c r="C563" s="98" t="s">
        <v>54</v>
      </c>
      <c r="D563" s="98"/>
      <c r="E563" s="98" t="s">
        <v>54</v>
      </c>
      <c r="F563" s="98"/>
      <c r="G563" s="98" t="s">
        <v>54</v>
      </c>
      <c r="H563" s="98"/>
      <c r="I563" s="98" t="s">
        <v>54</v>
      </c>
      <c r="J563" s="98"/>
      <c r="K563" s="98" t="s">
        <v>54</v>
      </c>
      <c r="L563" s="98"/>
      <c r="M563" s="98" t="s">
        <v>54</v>
      </c>
      <c r="N563" s="98"/>
      <c r="O563" s="88" t="s">
        <v>55</v>
      </c>
      <c r="P563" s="88" t="s">
        <v>55</v>
      </c>
      <c r="Q563" s="88"/>
      <c r="R563" s="88"/>
      <c r="S563" s="88"/>
      <c r="T563" s="88"/>
      <c r="U563" s="88"/>
      <c r="V563" s="88"/>
      <c r="W563" s="88"/>
      <c r="X563" s="89" t="s">
        <v>55</v>
      </c>
      <c r="Y563" s="88" t="s">
        <v>55</v>
      </c>
      <c r="Z563" s="97">
        <f>IF(B563&gt;0,B563,"")</f>
      </c>
      <c r="AA563" s="91" t="s">
        <v>56</v>
      </c>
      <c r="AB563" s="88" t="s">
        <v>55</v>
      </c>
      <c r="AC563" s="91" t="s">
        <v>56</v>
      </c>
      <c r="AD563" s="88" t="s">
        <v>55</v>
      </c>
    </row>
    <row r="564" spans="1:30" s="3" customFormat="1" ht="12" customHeight="1" hidden="1">
      <c r="A564" s="96"/>
      <c r="B564" s="87"/>
      <c r="C564" s="98"/>
      <c r="D564" s="98"/>
      <c r="E564" s="98"/>
      <c r="F564" s="98"/>
      <c r="G564" s="98"/>
      <c r="H564" s="98"/>
      <c r="I564" s="98"/>
      <c r="J564" s="98"/>
      <c r="K564" s="98"/>
      <c r="L564" s="98"/>
      <c r="M564" s="98"/>
      <c r="N564" s="98"/>
      <c r="O564" s="88"/>
      <c r="P564" s="88"/>
      <c r="Q564" s="88"/>
      <c r="R564" s="88"/>
      <c r="S564" s="88"/>
      <c r="T564" s="88"/>
      <c r="U564" s="88"/>
      <c r="V564" s="88"/>
      <c r="W564" s="88"/>
      <c r="X564" s="89"/>
      <c r="Y564" s="88"/>
      <c r="Z564" s="97"/>
      <c r="AA564" s="91"/>
      <c r="AB564" s="88"/>
      <c r="AC564" s="91"/>
      <c r="AD564" s="88"/>
    </row>
    <row r="565" spans="1:30" ht="12" customHeight="1" hidden="1">
      <c r="A565" s="96" t="str">
        <f>IF(AND(Input!C$115&gt;0,Input!C126&gt;0,Input!D126="Competitive"),UPPER(Input!C$115),"Hide")</f>
        <v>Hide</v>
      </c>
      <c r="B565" s="87">
        <f>IF(Input!C$126&gt;0,UPPER(Input!C$126),"")</f>
      </c>
      <c r="C565" s="107"/>
      <c r="D565" s="107"/>
      <c r="E565" s="107"/>
      <c r="F565" s="107"/>
      <c r="G565" s="107"/>
      <c r="H565" s="107"/>
      <c r="I565" s="107"/>
      <c r="J565" s="107"/>
      <c r="K565" s="107"/>
      <c r="L565" s="107"/>
      <c r="M565" s="107"/>
      <c r="N565" s="107"/>
      <c r="O565" s="107"/>
      <c r="P565" s="88">
        <f>(C565+E565+G565+M565)*0.1+(I565+K565)*0.05-O565</f>
        <v>0</v>
      </c>
      <c r="Q565" s="88">
        <f>SUM(INT(C565*100000),INT(E565*100000),INT(G565*100000),INT(I565*50000),INT(K565*50000),INT(M565*100000),-(O565*1000000))</f>
        <v>0</v>
      </c>
      <c r="R565" s="88">
        <f>IF(Q565&gt;0,(RANK(Q565,(Q$493,Q$501,Q$509,Q$517,Q$525,Q$533,Q$541,Q$549,Q$557,Q$565))),"")</f>
      </c>
      <c r="S565" s="88">
        <f>C565+E565</f>
        <v>0</v>
      </c>
      <c r="T565" s="88">
        <f>IF(S565&gt;0,(RANK(S565,(S$493,S$501,S$509,S$517,S$525,S$533,S$541,S$549,S$557,S$565))),"")</f>
      </c>
      <c r="U565" s="88">
        <f>I565+K565</f>
        <v>0</v>
      </c>
      <c r="V565" s="88">
        <f>IF(U565&gt;0,(RANK(U565,(U$493,U$501,U$509,U$517,U$525,U$533,U$541,U$549,U$557,U$565))),"")</f>
      </c>
      <c r="W565" s="106">
        <f>IF((AND(Q565&gt;0,S565&gt;0,U565&gt;0)),1000000-(R565*10000+T565*100+V565),0)</f>
        <v>0</v>
      </c>
      <c r="X565" s="89">
        <f>IF(P565&gt;=80,"I",IF(P565&gt;=60,"II",IF(P565&gt;=40,"III",IF(P565=0,"","IV"))))</f>
      </c>
      <c r="Y565" s="88">
        <f>IF(W565&gt;0,(RANK(W565,(W$493,W$501,W$509,W$517,W$525,W$533,W$541,W$549,W$557,W$565))),"")</f>
      </c>
      <c r="Z565" s="97">
        <f>IF(B565&gt;0,B565,"")</f>
      </c>
      <c r="AA565" s="103"/>
      <c r="AB565" s="88">
        <f>IF(AA565&gt;0,(RANK(AA565,(AA$493,AA$501,AA$509,AA$517,AA$525,AA$533,AA$541,AA$549,AA$557,AA$565))),"")</f>
      </c>
      <c r="AC565" s="103"/>
      <c r="AD565" s="88">
        <f>IF(AC565&gt;0,(RANK(AC565,(AC$493,AC$501,AC$509,AC$517,AC$525,AC$533,AC$541,AC$549,AC$557,AC$565))),"")</f>
      </c>
    </row>
    <row r="566" spans="1:30" ht="12" customHeight="1" hidden="1">
      <c r="A566" s="96"/>
      <c r="B566" s="87"/>
      <c r="C566" s="27">
        <f>IF(C565&gt;0,C565*0.1,"")</f>
      </c>
      <c r="D566" s="26">
        <f>IF(C565&gt;0,(RANK(C565,(C$493,C$501,C$509,C$517,C$525,C$533,C$541,C$549,C$557,C$565))),"")</f>
      </c>
      <c r="E566" s="27">
        <f>IF(E565&gt;0,E565*0.1,"")</f>
      </c>
      <c r="F566" s="26">
        <f>IF(E565&gt;0,(RANK(E565,(E$493,E$501,E$509,E$517,E$525,E$533,E$541,E$549,E$557,E$565))),"")</f>
      </c>
      <c r="G566" s="27">
        <f>IF(G565&gt;0,G565*0.1,"")</f>
      </c>
      <c r="H566" s="26">
        <f>IF(G565&gt;0,(RANK(G565,(G$493,G$501,G$509,G$517,G$525,G$533,G$541,G$549,G$557,G$565))),"")</f>
      </c>
      <c r="I566" s="27">
        <f>IF(I565&gt;0,I565*0.05,"")</f>
      </c>
      <c r="J566" s="26">
        <f>IF(I565&gt;0,(RANK(I565,(I$493,I$501,I$509,I$517,I$525,I$533,I$541,I$549,I$557,I$565))),"")</f>
      </c>
      <c r="K566" s="27">
        <f>IF(K565&gt;0,K565*0.05,"")</f>
      </c>
      <c r="L566" s="26">
        <f>IF(K565&gt;0,(RANK(K565,(K$493,K$501,K$509,K$517,K$525,K$533,K$541,K$549,K$557,K$565))),"")</f>
      </c>
      <c r="M566" s="27">
        <f>IF(M565&gt;0,M565*0.1,"")</f>
      </c>
      <c r="N566" s="26">
        <f>IF(M565&gt;0,(RANK(M565,(M$493,M$501,M$509,M$517,M$525,M$533,M$541,M$549,M$557,M$565))),"")</f>
      </c>
      <c r="O566" s="107"/>
      <c r="P566" s="88"/>
      <c r="Q566" s="88"/>
      <c r="R566" s="88"/>
      <c r="S566" s="88"/>
      <c r="T566" s="88"/>
      <c r="U566" s="88"/>
      <c r="V566" s="88"/>
      <c r="W566" s="106"/>
      <c r="X566" s="89"/>
      <c r="Y566" s="88"/>
      <c r="Z566" s="97"/>
      <c r="AA566" s="103"/>
      <c r="AB566" s="88"/>
      <c r="AC566" s="103"/>
      <c r="AD566" s="88"/>
    </row>
    <row r="567" spans="1:30" s="3" customFormat="1" ht="12" customHeight="1" hidden="1">
      <c r="A567" s="92" t="str">
        <f>IF(AND(Input!C$115&gt;0,Input!C126&gt;0,Input!D126="Festival"),UPPER(Input!C$115),"Hide")</f>
        <v>Hide</v>
      </c>
      <c r="B567" s="86">
        <f>IF(Input!C$126&gt;0,(UPPER(Input!C$126)&amp;" (Scores)"),"")</f>
      </c>
      <c r="C567" s="104"/>
      <c r="D567" s="104"/>
      <c r="E567" s="104"/>
      <c r="F567" s="104"/>
      <c r="G567" s="104"/>
      <c r="H567" s="104"/>
      <c r="I567" s="104"/>
      <c r="J567" s="104"/>
      <c r="K567" s="104"/>
      <c r="L567" s="104"/>
      <c r="M567" s="104"/>
      <c r="N567" s="104"/>
      <c r="O567" s="48"/>
      <c r="P567" s="49">
        <f>(C567+E567+G567+M567)*0.1+(I567+K567)*0.05-O567</f>
        <v>0</v>
      </c>
      <c r="Q567" s="90"/>
      <c r="R567" s="90"/>
      <c r="S567" s="90"/>
      <c r="T567" s="90"/>
      <c r="U567" s="90"/>
      <c r="V567" s="90"/>
      <c r="W567" s="90"/>
      <c r="X567" s="102"/>
      <c r="Y567" s="101"/>
      <c r="Z567" s="105">
        <f>IF(B567&gt;0,B567,"")</f>
      </c>
      <c r="AA567" s="100"/>
      <c r="AB567" s="101"/>
      <c r="AC567" s="100"/>
      <c r="AD567" s="101"/>
    </row>
    <row r="568" spans="1:30" s="3" customFormat="1" ht="12" customHeight="1" hidden="1">
      <c r="A568" s="93"/>
      <c r="B568" s="86"/>
      <c r="C568" s="90" t="s">
        <v>57</v>
      </c>
      <c r="D568" s="90"/>
      <c r="E568" s="90"/>
      <c r="F568" s="90"/>
      <c r="G568" s="90"/>
      <c r="H568" s="90"/>
      <c r="I568" s="90"/>
      <c r="J568" s="90"/>
      <c r="K568" s="90"/>
      <c r="L568" s="90"/>
      <c r="M568" s="90"/>
      <c r="N568" s="90"/>
      <c r="O568" s="90"/>
      <c r="P568" s="90"/>
      <c r="Q568" s="90"/>
      <c r="R568" s="90"/>
      <c r="S568" s="90"/>
      <c r="T568" s="90"/>
      <c r="U568" s="90"/>
      <c r="V568" s="90"/>
      <c r="W568" s="90"/>
      <c r="X568" s="102"/>
      <c r="Y568" s="101"/>
      <c r="Z568" s="105"/>
      <c r="AA568" s="100"/>
      <c r="AB568" s="101"/>
      <c r="AC568" s="100"/>
      <c r="AD568" s="101"/>
    </row>
    <row r="569" spans="1:30" s="3" customFormat="1" ht="12" customHeight="1" hidden="1">
      <c r="A569" s="94" t="str">
        <f>IF(AND(Input!C$115&gt;0,Input!C126&gt;0,Input!D126="Festival"),UPPER(Input!C$115),"Hide")</f>
        <v>Hide</v>
      </c>
      <c r="B569" s="87">
        <f>IF(Input!C$126&gt;0,UPPER(Input!C$126),"")</f>
      </c>
      <c r="C569" s="99">
        <f>IF(C567&gt;=160,"I",IF(C567&gt;=120,"II",IF(C567&gt;=80,"III",IF(C567=0,"","IV"))))</f>
      </c>
      <c r="D569" s="99"/>
      <c r="E569" s="99">
        <f>IF(E567&gt;=160,"I",IF(E567&gt;=120,"II",IF(E567&gt;=80,"III",IF(E567=0,"","IV"))))</f>
      </c>
      <c r="F569" s="99"/>
      <c r="G569" s="99">
        <f>IF(G567&gt;=160,"I",IF(G567&gt;=120,"II",IF(G567&gt;=80,"III",IF(G567=0,"","IV"))))</f>
      </c>
      <c r="H569" s="99"/>
      <c r="I569" s="99">
        <f>IF(I567&gt;=160,"I",IF(I567&gt;=120,"II",IF(I567&gt;=80,"III",IF(I567=0,"","IV"))))</f>
      </c>
      <c r="J569" s="99"/>
      <c r="K569" s="99">
        <f>IF(K567&gt;=160,"I",IF(K567&gt;=120,"II",IF(K567&gt;=80,"III",IF(K567=0,"","IV"))))</f>
      </c>
      <c r="L569" s="99"/>
      <c r="M569" s="99">
        <f>IF(M567&gt;=160,"I",IF(M567&gt;=120,"II",IF(M567&gt;=80,"III",IF(M567=0,"","IV"))))</f>
      </c>
      <c r="N569" s="99"/>
      <c r="O569" s="97">
        <f>IF(O567&gt;0,"Penalty Applied","")</f>
      </c>
      <c r="P569" s="88" t="s">
        <v>55</v>
      </c>
      <c r="Q569" s="88"/>
      <c r="R569" s="88"/>
      <c r="S569" s="88"/>
      <c r="T569" s="88"/>
      <c r="U569" s="88"/>
      <c r="V569" s="88"/>
      <c r="W569" s="88"/>
      <c r="X569" s="89">
        <f>IF(P567&gt;=80,"I",IF(P567&gt;=60,"II",IF(P567&gt;=40,"III",IF(P567=0,"","IV"))))</f>
      </c>
      <c r="Y569" s="88" t="s">
        <v>55</v>
      </c>
      <c r="Z569" s="97">
        <f>IF(B569&gt;0,B569,"")</f>
      </c>
      <c r="AA569" s="91" t="s">
        <v>55</v>
      </c>
      <c r="AB569" s="88" t="s">
        <v>55</v>
      </c>
      <c r="AC569" s="91" t="s">
        <v>55</v>
      </c>
      <c r="AD569" s="88" t="s">
        <v>55</v>
      </c>
    </row>
    <row r="570" spans="1:30" s="3" customFormat="1" ht="12" customHeight="1" hidden="1">
      <c r="A570" s="95"/>
      <c r="B570" s="87"/>
      <c r="C570" s="99"/>
      <c r="D570" s="99"/>
      <c r="E570" s="99"/>
      <c r="F570" s="99"/>
      <c r="G570" s="99"/>
      <c r="H570" s="99"/>
      <c r="I570" s="99"/>
      <c r="J570" s="99"/>
      <c r="K570" s="99"/>
      <c r="L570" s="99"/>
      <c r="M570" s="99"/>
      <c r="N570" s="99"/>
      <c r="O570" s="97"/>
      <c r="P570" s="88"/>
      <c r="Q570" s="88"/>
      <c r="R570" s="88"/>
      <c r="S570" s="88"/>
      <c r="T570" s="88"/>
      <c r="U570" s="88"/>
      <c r="V570" s="88"/>
      <c r="W570" s="88"/>
      <c r="X570" s="89"/>
      <c r="Y570" s="88"/>
      <c r="Z570" s="97"/>
      <c r="AA570" s="91"/>
      <c r="AB570" s="88"/>
      <c r="AC570" s="91"/>
      <c r="AD570" s="88"/>
    </row>
    <row r="571" spans="1:30" s="3" customFormat="1" ht="12" customHeight="1" hidden="1">
      <c r="A571" s="96" t="str">
        <f>IF(AND(Input!C$115&gt;0,Input!C126&gt;0,Input!D126="Comments Only"),UPPER(Input!C$115),"Hide")</f>
        <v>Hide</v>
      </c>
      <c r="B571" s="87">
        <f>IF(Input!C$126&gt;0,UPPER(Input!C$126),"")</f>
      </c>
      <c r="C571" s="98" t="s">
        <v>54</v>
      </c>
      <c r="D571" s="98"/>
      <c r="E571" s="98" t="s">
        <v>54</v>
      </c>
      <c r="F571" s="98"/>
      <c r="G571" s="98" t="s">
        <v>54</v>
      </c>
      <c r="H571" s="98"/>
      <c r="I571" s="98" t="s">
        <v>54</v>
      </c>
      <c r="J571" s="98"/>
      <c r="K571" s="98" t="s">
        <v>54</v>
      </c>
      <c r="L571" s="98"/>
      <c r="M571" s="98" t="s">
        <v>54</v>
      </c>
      <c r="N571" s="98"/>
      <c r="O571" s="88" t="s">
        <v>55</v>
      </c>
      <c r="P571" s="88" t="s">
        <v>55</v>
      </c>
      <c r="Q571" s="88"/>
      <c r="R571" s="88"/>
      <c r="S571" s="88"/>
      <c r="T571" s="88"/>
      <c r="U571" s="88"/>
      <c r="V571" s="88"/>
      <c r="W571" s="88"/>
      <c r="X571" s="89" t="s">
        <v>55</v>
      </c>
      <c r="Y571" s="88" t="s">
        <v>55</v>
      </c>
      <c r="Z571" s="97">
        <f>IF(B571&gt;0,B571,"")</f>
      </c>
      <c r="AA571" s="91" t="s">
        <v>56</v>
      </c>
      <c r="AB571" s="88" t="s">
        <v>55</v>
      </c>
      <c r="AC571" s="91" t="s">
        <v>56</v>
      </c>
      <c r="AD571" s="88" t="s">
        <v>55</v>
      </c>
    </row>
    <row r="572" spans="1:30" s="3" customFormat="1" ht="12" customHeight="1" hidden="1">
      <c r="A572" s="96"/>
      <c r="B572" s="87"/>
      <c r="C572" s="98"/>
      <c r="D572" s="98"/>
      <c r="E572" s="98"/>
      <c r="F572" s="98"/>
      <c r="G572" s="98"/>
      <c r="H572" s="98"/>
      <c r="I572" s="98"/>
      <c r="J572" s="98"/>
      <c r="K572" s="98"/>
      <c r="L572" s="98"/>
      <c r="M572" s="98"/>
      <c r="N572" s="98"/>
      <c r="O572" s="88"/>
      <c r="P572" s="88"/>
      <c r="Q572" s="88"/>
      <c r="R572" s="88"/>
      <c r="S572" s="88"/>
      <c r="T572" s="88"/>
      <c r="U572" s="88"/>
      <c r="V572" s="88"/>
      <c r="W572" s="88"/>
      <c r="X572" s="89"/>
      <c r="Y572" s="88"/>
      <c r="Z572" s="97"/>
      <c r="AA572" s="91"/>
      <c r="AB572" s="88"/>
      <c r="AC572" s="91"/>
      <c r="AD572" s="88"/>
    </row>
    <row r="573" spans="1:30" ht="4.5" customHeight="1" hidden="1">
      <c r="A573" s="39" t="str">
        <f>IF(B493="","Hide","")</f>
        <v>Hide</v>
      </c>
      <c r="B573" s="40"/>
      <c r="C573" s="41"/>
      <c r="D573" s="42"/>
      <c r="E573" s="41"/>
      <c r="F573" s="42"/>
      <c r="G573" s="41"/>
      <c r="H573" s="42"/>
      <c r="I573" s="41"/>
      <c r="J573" s="42"/>
      <c r="K573" s="41"/>
      <c r="L573" s="42"/>
      <c r="M573" s="41"/>
      <c r="N573" s="42"/>
      <c r="O573" s="43"/>
      <c r="P573" s="43"/>
      <c r="Q573" s="43"/>
      <c r="R573" s="43"/>
      <c r="S573" s="43"/>
      <c r="T573" s="43"/>
      <c r="U573" s="43"/>
      <c r="V573" s="43"/>
      <c r="W573" s="44"/>
      <c r="X573" s="42"/>
      <c r="Y573" s="42"/>
      <c r="Z573" s="45"/>
      <c r="AA573" s="46"/>
      <c r="AB573" s="47"/>
      <c r="AC573" s="46"/>
      <c r="AD573" s="47"/>
    </row>
    <row r="574" spans="1:30" s="3" customFormat="1" ht="12" customHeight="1" hidden="1">
      <c r="A574" s="96" t="str">
        <f>IF(AND(Input!C$129&gt;0,Input!C131&gt;0,Input!D131="Competitive"),UPPER(Input!C$129),"Hide")</f>
        <v>Hide</v>
      </c>
      <c r="B574" s="87">
        <f>IF(Input!C$131&gt;0,UPPER(Input!C$131),"")</f>
      </c>
      <c r="C574" s="107"/>
      <c r="D574" s="107"/>
      <c r="E574" s="107"/>
      <c r="F574" s="107"/>
      <c r="G574" s="107"/>
      <c r="H574" s="107"/>
      <c r="I574" s="107"/>
      <c r="J574" s="107"/>
      <c r="K574" s="107"/>
      <c r="L574" s="107"/>
      <c r="M574" s="107"/>
      <c r="N574" s="107"/>
      <c r="O574" s="107"/>
      <c r="P574" s="88">
        <f>(C574+E574+G574+M574)*0.1+(I574+K574)*0.05-O574</f>
        <v>0</v>
      </c>
      <c r="Q574" s="88">
        <f>SUM(INT(C574*100000),INT(E574*100000),INT(G574*100000),INT(I574*50000),INT(K574*50000),INT(M574*100000),-(O574*1000000))</f>
        <v>0</v>
      </c>
      <c r="R574" s="88">
        <f>IF(Q574&gt;0,(RANK(Q574,(Q$574,Q$582,Q$590,Q$598,Q$606,Q$614,Q$622,Q$630,Q$638,Q$646))),"")</f>
      </c>
      <c r="S574" s="88">
        <f>C574+E574</f>
        <v>0</v>
      </c>
      <c r="T574" s="88">
        <f>IF(S574&gt;0,(RANK(S574,(S$574,S$582,S$590,S$598,S$606,S$614,S$622,S$630,S$638,S$646))),"")</f>
      </c>
      <c r="U574" s="88">
        <f>I574+K574</f>
        <v>0</v>
      </c>
      <c r="V574" s="88">
        <f>IF(U574&gt;0,(RANK(U574,(U$574,U$582,U$590,U$598,U$606,U$614,U$622,U$630,U$638,U$646))),"")</f>
      </c>
      <c r="W574" s="106">
        <f>IF((AND(Q574&gt;0,S574&gt;0,U574&gt;0)),1000000-(R574*10000+T574*100+V574),0)</f>
        <v>0</v>
      </c>
      <c r="X574" s="89">
        <f>IF(P574&gt;=80,"I",IF(P574&gt;=60,"II",IF(P574&gt;=40,"III",IF(P574=0,"","IV"))))</f>
      </c>
      <c r="Y574" s="88">
        <f>IF(W574&gt;0,(RANK(W574,(W$574,W$582,W$590,W$598,W$606,W$614,W$622,W$630,W$638,W$646))),"")</f>
      </c>
      <c r="Z574" s="97">
        <f>IF(B574&gt;0,B574,"")</f>
      </c>
      <c r="AA574" s="103"/>
      <c r="AB574" s="88">
        <f>IF(AA574&gt;0,(RANK(AA574,(AA$574,AA$582,AA$590,AA$598,AA$606,AA$614,AA$622,AA$630,AA$638,AA$646))),"")</f>
      </c>
      <c r="AC574" s="103"/>
      <c r="AD574" s="88">
        <f>IF(AC574&gt;0,(RANK(AC574,(AC$574,AC$582,AC$590,AC$598,AC$606,AC$614,AC$622,AC$630,AC$638,AC$646))),"")</f>
      </c>
    </row>
    <row r="575" spans="1:30" s="3" customFormat="1" ht="12" customHeight="1" hidden="1">
      <c r="A575" s="96"/>
      <c r="B575" s="87"/>
      <c r="C575" s="27">
        <f>IF(C574&gt;0,C574*0.1,"")</f>
      </c>
      <c r="D575" s="26">
        <f>IF(C574&gt;0,(RANK(C574,(C$574,C$582,C$590,C$598,C$606,C$614,C$622,C$630,C$638,C$646))),"")</f>
      </c>
      <c r="E575" s="27">
        <f>IF(E574&gt;0,E574*0.1,"")</f>
      </c>
      <c r="F575" s="26">
        <f>IF(E574&gt;0,(RANK(E574,(E$574,E$582,E$590,E$598,E$606,E$614,E$622,E$630,E$638,E$646))),"")</f>
      </c>
      <c r="G575" s="27">
        <f>IF(G574&gt;0,G574*0.1,"")</f>
      </c>
      <c r="H575" s="26">
        <f>IF(G574&gt;0,(RANK(G574,(G$574,G$582,G$590,G$598,G$606,G$614,G$622,G$630,G$638,G$646))),"")</f>
      </c>
      <c r="I575" s="27">
        <f>IF(I574&gt;0,I574*0.05,"")</f>
      </c>
      <c r="J575" s="26">
        <f>IF(I574&gt;0,(RANK(I574,(I$574,I$582,I$590,I$598,I$606,I$614,I$622,I$630,I$638,I$646))),"")</f>
      </c>
      <c r="K575" s="27">
        <f>IF(K574&gt;0,K574*0.05,"")</f>
      </c>
      <c r="L575" s="26">
        <f>IF(K574&gt;0,(RANK(K574,(K$574,K$582,K$590,K$598,K$606,K$614,K$622,K$630,K$638,K$646))),"")</f>
      </c>
      <c r="M575" s="27">
        <f>IF(M574&gt;0,M574*0.1,"")</f>
      </c>
      <c r="N575" s="26">
        <f>IF(M574&gt;0,(RANK(M574,(M$574,M$582,M$590,M$598,M$606,M$614,M$622,M$630,M$638,M$646))),"")</f>
      </c>
      <c r="O575" s="107"/>
      <c r="P575" s="88"/>
      <c r="Q575" s="88"/>
      <c r="R575" s="88"/>
      <c r="S575" s="88"/>
      <c r="T575" s="88"/>
      <c r="U575" s="88"/>
      <c r="V575" s="88"/>
      <c r="W575" s="106"/>
      <c r="X575" s="89"/>
      <c r="Y575" s="88"/>
      <c r="Z575" s="97"/>
      <c r="AA575" s="103"/>
      <c r="AB575" s="88"/>
      <c r="AC575" s="103"/>
      <c r="AD575" s="88"/>
    </row>
    <row r="576" spans="1:30" s="3" customFormat="1" ht="12" customHeight="1" hidden="1">
      <c r="A576" s="92" t="str">
        <f>IF(AND(Input!C$129&gt;0,Input!C131&gt;0,Input!D131="Festival"),UPPER(Input!C$129),"Hide")</f>
        <v>Hide</v>
      </c>
      <c r="B576" s="86">
        <f>IF(Input!C$131&gt;0,(UPPER(Input!C$131)&amp;" (Scores)"),"")</f>
      </c>
      <c r="C576" s="104"/>
      <c r="D576" s="104"/>
      <c r="E576" s="104"/>
      <c r="F576" s="104"/>
      <c r="G576" s="104"/>
      <c r="H576" s="104"/>
      <c r="I576" s="104"/>
      <c r="J576" s="104"/>
      <c r="K576" s="104"/>
      <c r="L576" s="104"/>
      <c r="M576" s="104"/>
      <c r="N576" s="104"/>
      <c r="O576" s="48"/>
      <c r="P576" s="49">
        <f>(C576+E576+G576+M576)*0.1+(I576+K576)*0.05-O576</f>
        <v>0</v>
      </c>
      <c r="Q576" s="90"/>
      <c r="R576" s="90"/>
      <c r="S576" s="90"/>
      <c r="T576" s="90"/>
      <c r="U576" s="90"/>
      <c r="V576" s="90"/>
      <c r="W576" s="90"/>
      <c r="X576" s="102"/>
      <c r="Y576" s="101"/>
      <c r="Z576" s="105">
        <f>IF(B576&gt;0,B576,"")</f>
      </c>
      <c r="AA576" s="100"/>
      <c r="AB576" s="101"/>
      <c r="AC576" s="100"/>
      <c r="AD576" s="101"/>
    </row>
    <row r="577" spans="1:30" s="3" customFormat="1" ht="12" customHeight="1" hidden="1">
      <c r="A577" s="93"/>
      <c r="B577" s="86"/>
      <c r="C577" s="90" t="s">
        <v>57</v>
      </c>
      <c r="D577" s="90"/>
      <c r="E577" s="90"/>
      <c r="F577" s="90"/>
      <c r="G577" s="90"/>
      <c r="H577" s="90"/>
      <c r="I577" s="90"/>
      <c r="J577" s="90"/>
      <c r="K577" s="90"/>
      <c r="L577" s="90"/>
      <c r="M577" s="90"/>
      <c r="N577" s="90"/>
      <c r="O577" s="90"/>
      <c r="P577" s="90"/>
      <c r="Q577" s="90"/>
      <c r="R577" s="90"/>
      <c r="S577" s="90"/>
      <c r="T577" s="90"/>
      <c r="U577" s="90"/>
      <c r="V577" s="90"/>
      <c r="W577" s="90"/>
      <c r="X577" s="102"/>
      <c r="Y577" s="101"/>
      <c r="Z577" s="105"/>
      <c r="AA577" s="100"/>
      <c r="AB577" s="101"/>
      <c r="AC577" s="100"/>
      <c r="AD577" s="101"/>
    </row>
    <row r="578" spans="1:30" s="3" customFormat="1" ht="12" customHeight="1" hidden="1">
      <c r="A578" s="94" t="str">
        <f>IF(AND(Input!C$129&gt;0,Input!C131&gt;0,Input!D131="Festival"),UPPER(Input!C$129),"Hide")</f>
        <v>Hide</v>
      </c>
      <c r="B578" s="87">
        <f>IF(Input!C$131&gt;0,UPPER(Input!C$131),"")</f>
      </c>
      <c r="C578" s="99">
        <f>IF(C576&gt;=160,"I",IF(C576&gt;=120,"II",IF(C576&gt;=80,"III",IF(C576=0,"","IV"))))</f>
      </c>
      <c r="D578" s="99"/>
      <c r="E578" s="99">
        <f>IF(E576&gt;=160,"I",IF(E576&gt;=120,"II",IF(E576&gt;=80,"III",IF(E576=0,"","IV"))))</f>
      </c>
      <c r="F578" s="99"/>
      <c r="G578" s="99">
        <f>IF(G576&gt;=160,"I",IF(G576&gt;=120,"II",IF(G576&gt;=80,"III",IF(G576=0,"","IV"))))</f>
      </c>
      <c r="H578" s="99"/>
      <c r="I578" s="99">
        <f>IF(I576&gt;=160,"I",IF(I576&gt;=120,"II",IF(I576&gt;=80,"III",IF(I576=0,"","IV"))))</f>
      </c>
      <c r="J578" s="99"/>
      <c r="K578" s="99">
        <f>IF(K576&gt;=160,"I",IF(K576&gt;=120,"II",IF(K576&gt;=80,"III",IF(K576=0,"","IV"))))</f>
      </c>
      <c r="L578" s="99"/>
      <c r="M578" s="99">
        <f>IF(M576&gt;=160,"I",IF(M576&gt;=120,"II",IF(M576&gt;=80,"III",IF(M576=0,"","IV"))))</f>
      </c>
      <c r="N578" s="99"/>
      <c r="O578" s="97">
        <f>IF(O576&gt;0,"Penalty Applied","")</f>
      </c>
      <c r="P578" s="88" t="s">
        <v>55</v>
      </c>
      <c r="Q578" s="88"/>
      <c r="R578" s="88"/>
      <c r="S578" s="88"/>
      <c r="T578" s="88"/>
      <c r="U578" s="88"/>
      <c r="V578" s="88"/>
      <c r="W578" s="88"/>
      <c r="X578" s="89">
        <f>IF(P576&gt;=80,"I",IF(P576&gt;=60,"II",IF(P576&gt;=40,"III",IF(P576=0,"","IV"))))</f>
      </c>
      <c r="Y578" s="88" t="s">
        <v>55</v>
      </c>
      <c r="Z578" s="97">
        <f>IF(B578&gt;0,B578,"")</f>
      </c>
      <c r="AA578" s="91" t="s">
        <v>55</v>
      </c>
      <c r="AB578" s="88" t="s">
        <v>55</v>
      </c>
      <c r="AC578" s="91" t="s">
        <v>55</v>
      </c>
      <c r="AD578" s="88" t="s">
        <v>55</v>
      </c>
    </row>
    <row r="579" spans="1:30" s="3" customFormat="1" ht="12" customHeight="1" hidden="1">
      <c r="A579" s="95"/>
      <c r="B579" s="87"/>
      <c r="C579" s="99"/>
      <c r="D579" s="99"/>
      <c r="E579" s="99"/>
      <c r="F579" s="99"/>
      <c r="G579" s="99"/>
      <c r="H579" s="99"/>
      <c r="I579" s="99"/>
      <c r="J579" s="99"/>
      <c r="K579" s="99"/>
      <c r="L579" s="99"/>
      <c r="M579" s="99"/>
      <c r="N579" s="99"/>
      <c r="O579" s="97"/>
      <c r="P579" s="88"/>
      <c r="Q579" s="88"/>
      <c r="R579" s="88"/>
      <c r="S579" s="88"/>
      <c r="T579" s="88"/>
      <c r="U579" s="88"/>
      <c r="V579" s="88"/>
      <c r="W579" s="88"/>
      <c r="X579" s="89"/>
      <c r="Y579" s="88"/>
      <c r="Z579" s="97"/>
      <c r="AA579" s="91"/>
      <c r="AB579" s="88"/>
      <c r="AC579" s="91"/>
      <c r="AD579" s="88"/>
    </row>
    <row r="580" spans="1:30" s="3" customFormat="1" ht="12" customHeight="1" hidden="1">
      <c r="A580" s="96" t="str">
        <f>IF(AND(Input!C$129&gt;0,Input!C131&gt;0,Input!D131="Comments Only"),UPPER(Input!C$129),"Hide")</f>
        <v>Hide</v>
      </c>
      <c r="B580" s="87">
        <f>IF(Input!C$131&gt;0,UPPER(Input!C$131),"")</f>
      </c>
      <c r="C580" s="98" t="s">
        <v>54</v>
      </c>
      <c r="D580" s="98"/>
      <c r="E580" s="98" t="s">
        <v>54</v>
      </c>
      <c r="F580" s="98"/>
      <c r="G580" s="98" t="s">
        <v>54</v>
      </c>
      <c r="H580" s="98"/>
      <c r="I580" s="98" t="s">
        <v>54</v>
      </c>
      <c r="J580" s="98"/>
      <c r="K580" s="98" t="s">
        <v>54</v>
      </c>
      <c r="L580" s="98"/>
      <c r="M580" s="98" t="s">
        <v>54</v>
      </c>
      <c r="N580" s="98"/>
      <c r="O580" s="88" t="s">
        <v>55</v>
      </c>
      <c r="P580" s="88" t="s">
        <v>55</v>
      </c>
      <c r="Q580" s="88"/>
      <c r="R580" s="88"/>
      <c r="S580" s="88"/>
      <c r="T580" s="88"/>
      <c r="U580" s="88"/>
      <c r="V580" s="88"/>
      <c r="W580" s="88"/>
      <c r="X580" s="89" t="s">
        <v>55</v>
      </c>
      <c r="Y580" s="88" t="s">
        <v>55</v>
      </c>
      <c r="Z580" s="97">
        <f>IF(B580&gt;0,B580,"")</f>
      </c>
      <c r="AA580" s="91" t="s">
        <v>56</v>
      </c>
      <c r="AB580" s="88" t="s">
        <v>55</v>
      </c>
      <c r="AC580" s="91" t="s">
        <v>56</v>
      </c>
      <c r="AD580" s="88" t="s">
        <v>55</v>
      </c>
    </row>
    <row r="581" spans="1:30" s="3" customFormat="1" ht="12" customHeight="1" hidden="1">
      <c r="A581" s="96"/>
      <c r="B581" s="87"/>
      <c r="C581" s="98"/>
      <c r="D581" s="98"/>
      <c r="E581" s="98"/>
      <c r="F581" s="98"/>
      <c r="G581" s="98"/>
      <c r="H581" s="98"/>
      <c r="I581" s="98"/>
      <c r="J581" s="98"/>
      <c r="K581" s="98"/>
      <c r="L581" s="98"/>
      <c r="M581" s="98"/>
      <c r="N581" s="98"/>
      <c r="O581" s="88"/>
      <c r="P581" s="88"/>
      <c r="Q581" s="88"/>
      <c r="R581" s="88"/>
      <c r="S581" s="88"/>
      <c r="T581" s="88"/>
      <c r="U581" s="88"/>
      <c r="V581" s="88"/>
      <c r="W581" s="88"/>
      <c r="X581" s="89"/>
      <c r="Y581" s="88"/>
      <c r="Z581" s="97"/>
      <c r="AA581" s="91"/>
      <c r="AB581" s="88"/>
      <c r="AC581" s="91"/>
      <c r="AD581" s="88"/>
    </row>
    <row r="582" spans="1:30" s="3" customFormat="1" ht="12" customHeight="1" hidden="1">
      <c r="A582" s="96" t="str">
        <f>IF(AND(Input!C$129&gt;0,Input!C132&gt;0,Input!D132="Competitive"),UPPER(Input!C$129),"Hide")</f>
        <v>Hide</v>
      </c>
      <c r="B582" s="87">
        <f>IF(Input!C$132&gt;0,UPPER(Input!C$132),"")</f>
      </c>
      <c r="C582" s="107"/>
      <c r="D582" s="107"/>
      <c r="E582" s="107"/>
      <c r="F582" s="107"/>
      <c r="G582" s="107"/>
      <c r="H582" s="107"/>
      <c r="I582" s="107"/>
      <c r="J582" s="107"/>
      <c r="K582" s="107"/>
      <c r="L582" s="107"/>
      <c r="M582" s="107"/>
      <c r="N582" s="107"/>
      <c r="O582" s="107"/>
      <c r="P582" s="88">
        <f>(C582+E582+G582+M582)*0.1+(I582+K582)*0.05-O582</f>
        <v>0</v>
      </c>
      <c r="Q582" s="88">
        <f>SUM(INT(C582*100000),INT(E582*100000),INT(G582*100000),INT(I582*50000),INT(K582*50000),INT(M582*100000),-(O582*1000000))</f>
        <v>0</v>
      </c>
      <c r="R582" s="88">
        <f>IF(Q582&gt;0,(RANK(Q582,(Q$574,Q$582,Q$590,Q$598,Q$606,Q$614,Q$622,Q$630,Q$638,Q$646))),"")</f>
      </c>
      <c r="S582" s="88">
        <f>C582+E582</f>
        <v>0</v>
      </c>
      <c r="T582" s="88">
        <f>IF(S582&gt;0,(RANK(S582,(S$574,S$582,S$590,S$598,S$606,S$614,S$622,S$630,S$638,S$646))),"")</f>
      </c>
      <c r="U582" s="88">
        <f>I582+K582</f>
        <v>0</v>
      </c>
      <c r="V582" s="88">
        <f>IF(U582&gt;0,(RANK(U582,(U$574,U$582,U$590,U$598,U$606,U$614,U$622,U$630,U$638,U$646))),"")</f>
      </c>
      <c r="W582" s="106">
        <f>IF((AND(Q582&gt;0,S582&gt;0,U582&gt;0)),1000000-(R582*10000+T582*100+V582),0)</f>
        <v>0</v>
      </c>
      <c r="X582" s="89">
        <f>IF(P582&gt;=80,"I",IF(P582&gt;=60,"II",IF(P582&gt;=40,"III",IF(P582=0,"","IV"))))</f>
      </c>
      <c r="Y582" s="88">
        <f>IF(W582&gt;0,(RANK(W582,(W$574,W$582,W$590,W$598,W$606,W$614,W$622,W$630,W$638,W$646))),"")</f>
      </c>
      <c r="Z582" s="97">
        <f>IF(B582&gt;0,B582,"")</f>
      </c>
      <c r="AA582" s="103"/>
      <c r="AB582" s="88">
        <f>IF(AA582&gt;0,(RANK(AA582,(AA$574,AA$582,AA$590,AA$598,AA$606,AA$614,AA$622,AA$630,AA$638,AA$646))),"")</f>
      </c>
      <c r="AC582" s="103"/>
      <c r="AD582" s="88">
        <f>IF(AC582&gt;0,(RANK(AC582,(AC$574,AC$582,AC$590,AC$598,AC$606,AC$614,AC$622,AC$630,AC$638,AC$646))),"")</f>
      </c>
    </row>
    <row r="583" spans="1:30" s="3" customFormat="1" ht="12" customHeight="1" hidden="1">
      <c r="A583" s="96"/>
      <c r="B583" s="87"/>
      <c r="C583" s="27">
        <f>IF(C582&gt;0,C582*0.1,"")</f>
      </c>
      <c r="D583" s="26">
        <f>IF(C582&gt;0,(RANK(C582,(C$574,C$582,C$590,C$598,C$606,C$614,C$622,C$630,C$638,C$646))),"")</f>
      </c>
      <c r="E583" s="27">
        <f>IF(E582&gt;0,E582*0.1,"")</f>
      </c>
      <c r="F583" s="26">
        <f>IF(E582&gt;0,(RANK(E582,(E$574,E$582,E$590,E$598,E$606,E$614,E$622,E$630,E$638,E$646))),"")</f>
      </c>
      <c r="G583" s="27">
        <f>IF(G582&gt;0,G582*0.1,"")</f>
      </c>
      <c r="H583" s="26">
        <f>IF(G582&gt;0,(RANK(G582,(G$574,G$582,G$590,G$598,G$606,G$614,G$622,G$630,G$638,G$646))),"")</f>
      </c>
      <c r="I583" s="27">
        <f>IF(I582&gt;0,I582*0.05,"")</f>
      </c>
      <c r="J583" s="26">
        <f>IF(I582&gt;0,(RANK(I582,(I$574,I$582,I$590,I$598,I$606,I$614,I$622,I$630,I$638,I$646))),"")</f>
      </c>
      <c r="K583" s="27">
        <f>IF(K582&gt;0,K582*0.05,"")</f>
      </c>
      <c r="L583" s="26">
        <f>IF(K582&gt;0,(RANK(K582,(K$574,K$582,K$590,K$598,K$606,K$614,K$622,K$630,K$638,K$646))),"")</f>
      </c>
      <c r="M583" s="27">
        <f>IF(M582&gt;0,M582*0.1,"")</f>
      </c>
      <c r="N583" s="26">
        <f>IF(M582&gt;0,(RANK(M582,(M$574,M$582,M$590,M$598,M$606,M$614,M$622,M$630,M$638,M$646))),"")</f>
      </c>
      <c r="O583" s="107"/>
      <c r="P583" s="88"/>
      <c r="Q583" s="88"/>
      <c r="R583" s="88"/>
      <c r="S583" s="88"/>
      <c r="T583" s="88"/>
      <c r="U583" s="88"/>
      <c r="V583" s="88"/>
      <c r="W583" s="106"/>
      <c r="X583" s="89"/>
      <c r="Y583" s="88"/>
      <c r="Z583" s="97"/>
      <c r="AA583" s="103"/>
      <c r="AB583" s="88"/>
      <c r="AC583" s="103"/>
      <c r="AD583" s="88"/>
    </row>
    <row r="584" spans="1:30" s="3" customFormat="1" ht="12" customHeight="1" hidden="1">
      <c r="A584" s="92" t="str">
        <f>IF(AND(Input!C$129&gt;0,Input!C132&gt;0,Input!D132="Festival"),UPPER(Input!C$129),"Hide")</f>
        <v>Hide</v>
      </c>
      <c r="B584" s="86">
        <f>IF(Input!C$132&gt;0,(UPPER(Input!C$132)&amp;" (Scores)"),"")</f>
      </c>
      <c r="C584" s="104"/>
      <c r="D584" s="104"/>
      <c r="E584" s="104"/>
      <c r="F584" s="104"/>
      <c r="G584" s="104"/>
      <c r="H584" s="104"/>
      <c r="I584" s="104"/>
      <c r="J584" s="104"/>
      <c r="K584" s="104"/>
      <c r="L584" s="104"/>
      <c r="M584" s="104"/>
      <c r="N584" s="104"/>
      <c r="O584" s="48"/>
      <c r="P584" s="49">
        <f>(C584+E584+G584+M584)*0.1+(I584+K584)*0.05-O584</f>
        <v>0</v>
      </c>
      <c r="Q584" s="90"/>
      <c r="R584" s="90"/>
      <c r="S584" s="90"/>
      <c r="T584" s="90"/>
      <c r="U584" s="90"/>
      <c r="V584" s="90"/>
      <c r="W584" s="90"/>
      <c r="X584" s="102"/>
      <c r="Y584" s="101"/>
      <c r="Z584" s="105">
        <f>IF(B584&gt;0,B584,"")</f>
      </c>
      <c r="AA584" s="100"/>
      <c r="AB584" s="101"/>
      <c r="AC584" s="100"/>
      <c r="AD584" s="101"/>
    </row>
    <row r="585" spans="1:30" s="3" customFormat="1" ht="12" customHeight="1" hidden="1">
      <c r="A585" s="93"/>
      <c r="B585" s="86"/>
      <c r="C585" s="90" t="s">
        <v>57</v>
      </c>
      <c r="D585" s="90"/>
      <c r="E585" s="90"/>
      <c r="F585" s="90"/>
      <c r="G585" s="90"/>
      <c r="H585" s="90"/>
      <c r="I585" s="90"/>
      <c r="J585" s="90"/>
      <c r="K585" s="90"/>
      <c r="L585" s="90"/>
      <c r="M585" s="90"/>
      <c r="N585" s="90"/>
      <c r="O585" s="90"/>
      <c r="P585" s="90"/>
      <c r="Q585" s="90"/>
      <c r="R585" s="90"/>
      <c r="S585" s="90"/>
      <c r="T585" s="90"/>
      <c r="U585" s="90"/>
      <c r="V585" s="90"/>
      <c r="W585" s="90"/>
      <c r="X585" s="102"/>
      <c r="Y585" s="101"/>
      <c r="Z585" s="105"/>
      <c r="AA585" s="100"/>
      <c r="AB585" s="101"/>
      <c r="AC585" s="100"/>
      <c r="AD585" s="101"/>
    </row>
    <row r="586" spans="1:30" s="3" customFormat="1" ht="12" customHeight="1" hidden="1">
      <c r="A586" s="94" t="str">
        <f>IF(AND(Input!C$129&gt;0,Input!C132&gt;0,Input!D132="Festival"),UPPER(Input!C$129),"Hide")</f>
        <v>Hide</v>
      </c>
      <c r="B586" s="87">
        <f>IF(Input!C$132&gt;0,UPPER(Input!C$132),"")</f>
      </c>
      <c r="C586" s="99">
        <f>IF(C584&gt;=160,"I",IF(C584&gt;=120,"II",IF(C584&gt;=80,"III",IF(C584=0,"","IV"))))</f>
      </c>
      <c r="D586" s="99"/>
      <c r="E586" s="99">
        <f>IF(E584&gt;=160,"I",IF(E584&gt;=120,"II",IF(E584&gt;=80,"III",IF(E584=0,"","IV"))))</f>
      </c>
      <c r="F586" s="99"/>
      <c r="G586" s="99">
        <f>IF(G584&gt;=160,"I",IF(G584&gt;=120,"II",IF(G584&gt;=80,"III",IF(G584=0,"","IV"))))</f>
      </c>
      <c r="H586" s="99"/>
      <c r="I586" s="99">
        <f>IF(I584&gt;=160,"I",IF(I584&gt;=120,"II",IF(I584&gt;=80,"III",IF(I584=0,"","IV"))))</f>
      </c>
      <c r="J586" s="99"/>
      <c r="K586" s="99">
        <f>IF(K584&gt;=160,"I",IF(K584&gt;=120,"II",IF(K584&gt;=80,"III",IF(K584=0,"","IV"))))</f>
      </c>
      <c r="L586" s="99"/>
      <c r="M586" s="99">
        <f>IF(M584&gt;=160,"I",IF(M584&gt;=120,"II",IF(M584&gt;=80,"III",IF(M584=0,"","IV"))))</f>
      </c>
      <c r="N586" s="99"/>
      <c r="O586" s="97">
        <f>IF(O584&gt;0,"Penalty Applied","")</f>
      </c>
      <c r="P586" s="88" t="s">
        <v>55</v>
      </c>
      <c r="Q586" s="88"/>
      <c r="R586" s="88"/>
      <c r="S586" s="88"/>
      <c r="T586" s="88"/>
      <c r="U586" s="88"/>
      <c r="V586" s="88"/>
      <c r="W586" s="88"/>
      <c r="X586" s="89">
        <f>IF(P584&gt;=80,"I",IF(P584&gt;=60,"II",IF(P584&gt;=40,"III",IF(P584=0,"","IV"))))</f>
      </c>
      <c r="Y586" s="88" t="s">
        <v>55</v>
      </c>
      <c r="Z586" s="97">
        <f>IF(B586&gt;0,B586,"")</f>
      </c>
      <c r="AA586" s="91" t="s">
        <v>55</v>
      </c>
      <c r="AB586" s="88" t="s">
        <v>55</v>
      </c>
      <c r="AC586" s="91" t="s">
        <v>55</v>
      </c>
      <c r="AD586" s="88" t="s">
        <v>55</v>
      </c>
    </row>
    <row r="587" spans="1:30" s="3" customFormat="1" ht="12" customHeight="1" hidden="1">
      <c r="A587" s="95"/>
      <c r="B587" s="87"/>
      <c r="C587" s="99"/>
      <c r="D587" s="99"/>
      <c r="E587" s="99"/>
      <c r="F587" s="99"/>
      <c r="G587" s="99"/>
      <c r="H587" s="99"/>
      <c r="I587" s="99"/>
      <c r="J587" s="99"/>
      <c r="K587" s="99"/>
      <c r="L587" s="99"/>
      <c r="M587" s="99"/>
      <c r="N587" s="99"/>
      <c r="O587" s="97"/>
      <c r="P587" s="88"/>
      <c r="Q587" s="88"/>
      <c r="R587" s="88"/>
      <c r="S587" s="88"/>
      <c r="T587" s="88"/>
      <c r="U587" s="88"/>
      <c r="V587" s="88"/>
      <c r="W587" s="88"/>
      <c r="X587" s="89"/>
      <c r="Y587" s="88"/>
      <c r="Z587" s="97"/>
      <c r="AA587" s="91"/>
      <c r="AB587" s="88"/>
      <c r="AC587" s="91"/>
      <c r="AD587" s="88"/>
    </row>
    <row r="588" spans="1:30" s="3" customFormat="1" ht="12" customHeight="1" hidden="1">
      <c r="A588" s="96" t="str">
        <f>IF(AND(Input!C$129&gt;0,Input!C132&gt;0,Input!D132="Comments Only"),UPPER(Input!C$129),"Hide")</f>
        <v>Hide</v>
      </c>
      <c r="B588" s="87">
        <f>IF(Input!C$132&gt;0,UPPER(Input!C$132),"")</f>
      </c>
      <c r="C588" s="98" t="s">
        <v>54</v>
      </c>
      <c r="D588" s="98"/>
      <c r="E588" s="98" t="s">
        <v>54</v>
      </c>
      <c r="F588" s="98"/>
      <c r="G588" s="98" t="s">
        <v>54</v>
      </c>
      <c r="H588" s="98"/>
      <c r="I588" s="98" t="s">
        <v>54</v>
      </c>
      <c r="J588" s="98"/>
      <c r="K588" s="98" t="s">
        <v>54</v>
      </c>
      <c r="L588" s="98"/>
      <c r="M588" s="98" t="s">
        <v>54</v>
      </c>
      <c r="N588" s="98"/>
      <c r="O588" s="88" t="s">
        <v>55</v>
      </c>
      <c r="P588" s="88" t="s">
        <v>55</v>
      </c>
      <c r="Q588" s="88"/>
      <c r="R588" s="88"/>
      <c r="S588" s="88"/>
      <c r="T588" s="88"/>
      <c r="U588" s="88"/>
      <c r="V588" s="88"/>
      <c r="W588" s="88"/>
      <c r="X588" s="89" t="s">
        <v>55</v>
      </c>
      <c r="Y588" s="88" t="s">
        <v>55</v>
      </c>
      <c r="Z588" s="97">
        <f>IF(B588&gt;0,B588,"")</f>
      </c>
      <c r="AA588" s="91" t="s">
        <v>56</v>
      </c>
      <c r="AB588" s="88" t="s">
        <v>55</v>
      </c>
      <c r="AC588" s="91" t="s">
        <v>56</v>
      </c>
      <c r="AD588" s="88" t="s">
        <v>55</v>
      </c>
    </row>
    <row r="589" spans="1:30" s="3" customFormat="1" ht="12" customHeight="1" hidden="1">
      <c r="A589" s="96"/>
      <c r="B589" s="87"/>
      <c r="C589" s="98"/>
      <c r="D589" s="98"/>
      <c r="E589" s="98"/>
      <c r="F589" s="98"/>
      <c r="G589" s="98"/>
      <c r="H589" s="98"/>
      <c r="I589" s="98"/>
      <c r="J589" s="98"/>
      <c r="K589" s="98"/>
      <c r="L589" s="98"/>
      <c r="M589" s="98"/>
      <c r="N589" s="98"/>
      <c r="O589" s="88"/>
      <c r="P589" s="88"/>
      <c r="Q589" s="88"/>
      <c r="R589" s="88"/>
      <c r="S589" s="88"/>
      <c r="T589" s="88"/>
      <c r="U589" s="88"/>
      <c r="V589" s="88"/>
      <c r="W589" s="88"/>
      <c r="X589" s="89"/>
      <c r="Y589" s="88"/>
      <c r="Z589" s="97"/>
      <c r="AA589" s="91"/>
      <c r="AB589" s="88"/>
      <c r="AC589" s="91"/>
      <c r="AD589" s="88"/>
    </row>
    <row r="590" spans="1:30" s="3" customFormat="1" ht="12" customHeight="1" hidden="1">
      <c r="A590" s="96" t="str">
        <f>IF(AND(Input!C$129&gt;0,Input!C133&gt;0,Input!D133="Competitive"),UPPER(Input!C$129),"Hide")</f>
        <v>Hide</v>
      </c>
      <c r="B590" s="87">
        <f>IF(Input!C$133&gt;0,UPPER(Input!C$133),"")</f>
      </c>
      <c r="C590" s="107"/>
      <c r="D590" s="107"/>
      <c r="E590" s="107"/>
      <c r="F590" s="107"/>
      <c r="G590" s="107"/>
      <c r="H590" s="107"/>
      <c r="I590" s="107"/>
      <c r="J590" s="107"/>
      <c r="K590" s="107"/>
      <c r="L590" s="107"/>
      <c r="M590" s="107"/>
      <c r="N590" s="107"/>
      <c r="O590" s="107"/>
      <c r="P590" s="88">
        <f>(C590+E590+G590+M590)*0.1+(I590+K590)*0.05-O590</f>
        <v>0</v>
      </c>
      <c r="Q590" s="88">
        <f>SUM(INT(C590*100000),INT(E590*100000),INT(G590*100000),INT(I590*50000),INT(K590*50000),INT(M590*100000),-(O590*1000000))</f>
        <v>0</v>
      </c>
      <c r="R590" s="88">
        <f>IF(Q590&gt;0,(RANK(Q590,(Q$574,Q$582,Q$590,Q$598,Q$606,Q$614,Q$622,Q$630,Q$638,Q$646))),"")</f>
      </c>
      <c r="S590" s="88">
        <f>C590+E590</f>
        <v>0</v>
      </c>
      <c r="T590" s="88">
        <f>IF(S590&gt;0,(RANK(S590,(S$574,S$582,S$590,S$598,S$606,S$614,S$622,S$630,S$638,S$646))),"")</f>
      </c>
      <c r="U590" s="88">
        <f>I590+K590</f>
        <v>0</v>
      </c>
      <c r="V590" s="88">
        <f>IF(U590&gt;0,(RANK(U590,(U$574,U$582,U$590,U$598,U$606,U$614,U$622,U$630,U$638,U$646))),"")</f>
      </c>
      <c r="W590" s="106">
        <f>IF((AND(Q590&gt;0,S590&gt;0,U590&gt;0)),1000000-(R590*10000+T590*100+V590),0)</f>
        <v>0</v>
      </c>
      <c r="X590" s="89">
        <f>IF(P590&gt;=80,"I",IF(P590&gt;=60,"II",IF(P590&gt;=40,"III",IF(P590=0,"","IV"))))</f>
      </c>
      <c r="Y590" s="88">
        <f>IF(W590&gt;0,(RANK(W590,(W$574,W$582,W$590,W$598,W$606,W$614,W$622,W$630,W$638,W$646))),"")</f>
      </c>
      <c r="Z590" s="97">
        <f>IF(B590&gt;0,B590,"")</f>
      </c>
      <c r="AA590" s="103"/>
      <c r="AB590" s="88">
        <f>IF(AA590&gt;0,(RANK(AA590,(AA$574,AA$582,AA$590,AA$598,AA$606,AA$614,AA$622,AA$630,AA$638,AA$646))),"")</f>
      </c>
      <c r="AC590" s="103"/>
      <c r="AD590" s="88">
        <f>IF(AC590&gt;0,(RANK(AC590,(AC$574,AC$582,AC$590,AC$598,AC$606,AC$614,AC$622,AC$630,AC$638,AC$646))),"")</f>
      </c>
    </row>
    <row r="591" spans="1:30" s="3" customFormat="1" ht="12" customHeight="1" hidden="1">
      <c r="A591" s="96"/>
      <c r="B591" s="87"/>
      <c r="C591" s="27">
        <f>IF(C590&gt;0,C590*0.1,"")</f>
      </c>
      <c r="D591" s="26">
        <f>IF(C590&gt;0,(RANK(C590,(C$574,C$582,C$590,C$598,C$606,C$614,C$622,C$630,C$638,C$646))),"")</f>
      </c>
      <c r="E591" s="27">
        <f>IF(E590&gt;0,E590*0.1,"")</f>
      </c>
      <c r="F591" s="26">
        <f>IF(E590&gt;0,(RANK(E590,(E$574,E$582,E$590,E$598,E$606,E$614,E$622,E$630,E$638,E$646))),"")</f>
      </c>
      <c r="G591" s="27">
        <f>IF(G590&gt;0,G590*0.1,"")</f>
      </c>
      <c r="H591" s="26">
        <f>IF(G590&gt;0,(RANK(G590,(G$574,G$582,G$590,G$598,G$606,G$614,G$622,G$630,G$638,G$646))),"")</f>
      </c>
      <c r="I591" s="27">
        <f>IF(I590&gt;0,I590*0.05,"")</f>
      </c>
      <c r="J591" s="26">
        <f>IF(I590&gt;0,(RANK(I590,(I$574,I$582,I$590,I$598,I$606,I$614,I$622,I$630,I$638,I$646))),"")</f>
      </c>
      <c r="K591" s="27">
        <f>IF(K590&gt;0,K590*0.05,"")</f>
      </c>
      <c r="L591" s="26">
        <f>IF(K590&gt;0,(RANK(K590,(K$574,K$582,K$590,K$598,K$606,K$614,K$622,K$630,K$638,K$646))),"")</f>
      </c>
      <c r="M591" s="27">
        <f>IF(M590&gt;0,M590*0.1,"")</f>
      </c>
      <c r="N591" s="26">
        <f>IF(M590&gt;0,(RANK(M590,(M$574,M$582,M$590,M$598,M$606,M$614,M$622,M$630,M$638,M$646))),"")</f>
      </c>
      <c r="O591" s="107"/>
      <c r="P591" s="88"/>
      <c r="Q591" s="88"/>
      <c r="R591" s="88"/>
      <c r="S591" s="88"/>
      <c r="T591" s="88"/>
      <c r="U591" s="88"/>
      <c r="V591" s="88"/>
      <c r="W591" s="106"/>
      <c r="X591" s="89"/>
      <c r="Y591" s="88"/>
      <c r="Z591" s="97"/>
      <c r="AA591" s="103"/>
      <c r="AB591" s="88"/>
      <c r="AC591" s="103"/>
      <c r="AD591" s="88"/>
    </row>
    <row r="592" spans="1:30" s="3" customFormat="1" ht="12" customHeight="1" hidden="1">
      <c r="A592" s="92" t="str">
        <f>IF(AND(Input!C$129&gt;0,Input!C133&gt;0,Input!D133="Festival"),UPPER(Input!C$129),"Hide")</f>
        <v>Hide</v>
      </c>
      <c r="B592" s="86">
        <f>IF(Input!C$133&gt;0,(UPPER(Input!C$133)&amp;" (Scores)"),"")</f>
      </c>
      <c r="C592" s="104"/>
      <c r="D592" s="104"/>
      <c r="E592" s="104"/>
      <c r="F592" s="104"/>
      <c r="G592" s="104"/>
      <c r="H592" s="104"/>
      <c r="I592" s="104"/>
      <c r="J592" s="104"/>
      <c r="K592" s="104"/>
      <c r="L592" s="104"/>
      <c r="M592" s="104"/>
      <c r="N592" s="104"/>
      <c r="O592" s="48"/>
      <c r="P592" s="49">
        <f>(C592+E592+G592+M592)*0.1+(I592+K592)*0.05-O592</f>
        <v>0</v>
      </c>
      <c r="Q592" s="90"/>
      <c r="R592" s="90"/>
      <c r="S592" s="90"/>
      <c r="T592" s="90"/>
      <c r="U592" s="90"/>
      <c r="V592" s="90"/>
      <c r="W592" s="90"/>
      <c r="X592" s="102"/>
      <c r="Y592" s="101"/>
      <c r="Z592" s="105">
        <f>IF(B592&gt;0,B592,"")</f>
      </c>
      <c r="AA592" s="100"/>
      <c r="AB592" s="101"/>
      <c r="AC592" s="100"/>
      <c r="AD592" s="101"/>
    </row>
    <row r="593" spans="1:30" s="3" customFormat="1" ht="12" customHeight="1" hidden="1">
      <c r="A593" s="93"/>
      <c r="B593" s="86"/>
      <c r="C593" s="90" t="s">
        <v>57</v>
      </c>
      <c r="D593" s="90"/>
      <c r="E593" s="90"/>
      <c r="F593" s="90"/>
      <c r="G593" s="90"/>
      <c r="H593" s="90"/>
      <c r="I593" s="90"/>
      <c r="J593" s="90"/>
      <c r="K593" s="90"/>
      <c r="L593" s="90"/>
      <c r="M593" s="90"/>
      <c r="N593" s="90"/>
      <c r="O593" s="90"/>
      <c r="P593" s="90"/>
      <c r="Q593" s="90"/>
      <c r="R593" s="90"/>
      <c r="S593" s="90"/>
      <c r="T593" s="90"/>
      <c r="U593" s="90"/>
      <c r="V593" s="90"/>
      <c r="W593" s="90"/>
      <c r="X593" s="102"/>
      <c r="Y593" s="101"/>
      <c r="Z593" s="105"/>
      <c r="AA593" s="100"/>
      <c r="AB593" s="101"/>
      <c r="AC593" s="100"/>
      <c r="AD593" s="101"/>
    </row>
    <row r="594" spans="1:30" s="3" customFormat="1" ht="12" customHeight="1" hidden="1">
      <c r="A594" s="94" t="str">
        <f>IF(AND(Input!C$129&gt;0,Input!C133&gt;0,Input!D133="Festival"),UPPER(Input!C$129),"Hide")</f>
        <v>Hide</v>
      </c>
      <c r="B594" s="87">
        <f>IF(Input!C$133&gt;0,UPPER(Input!C$133),"")</f>
      </c>
      <c r="C594" s="99">
        <f>IF(C592&gt;=160,"I",IF(C592&gt;=120,"II",IF(C592&gt;=80,"III",IF(C592=0,"","IV"))))</f>
      </c>
      <c r="D594" s="99"/>
      <c r="E594" s="99">
        <f>IF(E592&gt;=160,"I",IF(E592&gt;=120,"II",IF(E592&gt;=80,"III",IF(E592=0,"","IV"))))</f>
      </c>
      <c r="F594" s="99"/>
      <c r="G594" s="99">
        <f>IF(G592&gt;=160,"I",IF(G592&gt;=120,"II",IF(G592&gt;=80,"III",IF(G592=0,"","IV"))))</f>
      </c>
      <c r="H594" s="99"/>
      <c r="I594" s="99">
        <f>IF(I592&gt;=160,"I",IF(I592&gt;=120,"II",IF(I592&gt;=80,"III",IF(I592=0,"","IV"))))</f>
      </c>
      <c r="J594" s="99"/>
      <c r="K594" s="99">
        <f>IF(K592&gt;=160,"I",IF(K592&gt;=120,"II",IF(K592&gt;=80,"III",IF(K592=0,"","IV"))))</f>
      </c>
      <c r="L594" s="99"/>
      <c r="M594" s="99">
        <f>IF(M592&gt;=160,"I",IF(M592&gt;=120,"II",IF(M592&gt;=80,"III",IF(M592=0,"","IV"))))</f>
      </c>
      <c r="N594" s="99"/>
      <c r="O594" s="97">
        <f>IF(O592&gt;0,"Penalty Applied","")</f>
      </c>
      <c r="P594" s="88" t="s">
        <v>55</v>
      </c>
      <c r="Q594" s="88"/>
      <c r="R594" s="88"/>
      <c r="S594" s="88"/>
      <c r="T594" s="88"/>
      <c r="U594" s="88"/>
      <c r="V594" s="88"/>
      <c r="W594" s="88"/>
      <c r="X594" s="89">
        <f>IF(P592&gt;=80,"I",IF(P592&gt;=60,"II",IF(P592&gt;=40,"III",IF(P592=0,"","IV"))))</f>
      </c>
      <c r="Y594" s="88" t="s">
        <v>55</v>
      </c>
      <c r="Z594" s="97">
        <f>IF(B594&gt;0,B594,"")</f>
      </c>
      <c r="AA594" s="91" t="s">
        <v>55</v>
      </c>
      <c r="AB594" s="88" t="s">
        <v>55</v>
      </c>
      <c r="AC594" s="91" t="s">
        <v>55</v>
      </c>
      <c r="AD594" s="88" t="s">
        <v>55</v>
      </c>
    </row>
    <row r="595" spans="1:30" s="3" customFormat="1" ht="12" customHeight="1" hidden="1">
      <c r="A595" s="95"/>
      <c r="B595" s="87"/>
      <c r="C595" s="99"/>
      <c r="D595" s="99"/>
      <c r="E595" s="99"/>
      <c r="F595" s="99"/>
      <c r="G595" s="99"/>
      <c r="H595" s="99"/>
      <c r="I595" s="99"/>
      <c r="J595" s="99"/>
      <c r="K595" s="99"/>
      <c r="L595" s="99"/>
      <c r="M595" s="99"/>
      <c r="N595" s="99"/>
      <c r="O595" s="97"/>
      <c r="P595" s="88"/>
      <c r="Q595" s="88"/>
      <c r="R595" s="88"/>
      <c r="S595" s="88"/>
      <c r="T595" s="88"/>
      <c r="U595" s="88"/>
      <c r="V595" s="88"/>
      <c r="W595" s="88"/>
      <c r="X595" s="89"/>
      <c r="Y595" s="88"/>
      <c r="Z595" s="97"/>
      <c r="AA595" s="91"/>
      <c r="AB595" s="88"/>
      <c r="AC595" s="91"/>
      <c r="AD595" s="88"/>
    </row>
    <row r="596" spans="1:30" s="3" customFormat="1" ht="12" customHeight="1" hidden="1">
      <c r="A596" s="96" t="str">
        <f>IF(AND(Input!C$129&gt;0,Input!C133&gt;0,Input!D133="Comments Only"),UPPER(Input!C$129),"Hide")</f>
        <v>Hide</v>
      </c>
      <c r="B596" s="87">
        <f>IF(Input!C$133&gt;0,UPPER(Input!C$133),"")</f>
      </c>
      <c r="C596" s="98" t="s">
        <v>54</v>
      </c>
      <c r="D596" s="98"/>
      <c r="E596" s="98" t="s">
        <v>54</v>
      </c>
      <c r="F596" s="98"/>
      <c r="G596" s="98" t="s">
        <v>54</v>
      </c>
      <c r="H596" s="98"/>
      <c r="I596" s="98" t="s">
        <v>54</v>
      </c>
      <c r="J596" s="98"/>
      <c r="K596" s="98" t="s">
        <v>54</v>
      </c>
      <c r="L596" s="98"/>
      <c r="M596" s="98" t="s">
        <v>54</v>
      </c>
      <c r="N596" s="98"/>
      <c r="O596" s="88" t="s">
        <v>55</v>
      </c>
      <c r="P596" s="88" t="s">
        <v>55</v>
      </c>
      <c r="Q596" s="88"/>
      <c r="R596" s="88"/>
      <c r="S596" s="88"/>
      <c r="T596" s="88"/>
      <c r="U596" s="88"/>
      <c r="V596" s="88"/>
      <c r="W596" s="88"/>
      <c r="X596" s="89" t="s">
        <v>55</v>
      </c>
      <c r="Y596" s="88" t="s">
        <v>55</v>
      </c>
      <c r="Z596" s="97">
        <f>IF(B596&gt;0,B596,"")</f>
      </c>
      <c r="AA596" s="91" t="s">
        <v>56</v>
      </c>
      <c r="AB596" s="88" t="s">
        <v>55</v>
      </c>
      <c r="AC596" s="91" t="s">
        <v>56</v>
      </c>
      <c r="AD596" s="88" t="s">
        <v>55</v>
      </c>
    </row>
    <row r="597" spans="1:30" s="3" customFormat="1" ht="12" customHeight="1" hidden="1">
      <c r="A597" s="96"/>
      <c r="B597" s="87"/>
      <c r="C597" s="98"/>
      <c r="D597" s="98"/>
      <c r="E597" s="98"/>
      <c r="F597" s="98"/>
      <c r="G597" s="98"/>
      <c r="H597" s="98"/>
      <c r="I597" s="98"/>
      <c r="J597" s="98"/>
      <c r="K597" s="98"/>
      <c r="L597" s="98"/>
      <c r="M597" s="98"/>
      <c r="N597" s="98"/>
      <c r="O597" s="88"/>
      <c r="P597" s="88"/>
      <c r="Q597" s="88"/>
      <c r="R597" s="88"/>
      <c r="S597" s="88"/>
      <c r="T597" s="88"/>
      <c r="U597" s="88"/>
      <c r="V597" s="88"/>
      <c r="W597" s="88"/>
      <c r="X597" s="89"/>
      <c r="Y597" s="88"/>
      <c r="Z597" s="97"/>
      <c r="AA597" s="91"/>
      <c r="AB597" s="88"/>
      <c r="AC597" s="91"/>
      <c r="AD597" s="88"/>
    </row>
    <row r="598" spans="1:30" s="3" customFormat="1" ht="12" customHeight="1" hidden="1">
      <c r="A598" s="96" t="str">
        <f>IF(AND(Input!C$129&gt;0,Input!C134&gt;0,Input!D134="Competitive"),UPPER(Input!C$129),"Hide")</f>
        <v>Hide</v>
      </c>
      <c r="B598" s="87">
        <f>IF(Input!C$134&gt;0,UPPER(Input!C$134),"")</f>
      </c>
      <c r="C598" s="107"/>
      <c r="D598" s="107"/>
      <c r="E598" s="107"/>
      <c r="F598" s="107"/>
      <c r="G598" s="107"/>
      <c r="H598" s="107"/>
      <c r="I598" s="107"/>
      <c r="J598" s="107"/>
      <c r="K598" s="107"/>
      <c r="L598" s="107"/>
      <c r="M598" s="107"/>
      <c r="N598" s="107"/>
      <c r="O598" s="107"/>
      <c r="P598" s="88">
        <f>(C598+E598+G598+M598)*0.1+(I598+K598)*0.05-O598</f>
        <v>0</v>
      </c>
      <c r="Q598" s="88">
        <f>SUM(INT(C598*100000),INT(E598*100000),INT(G598*100000),INT(I598*50000),INT(K598*50000),INT(M598*100000),-(O598*1000000))</f>
        <v>0</v>
      </c>
      <c r="R598" s="88">
        <f>IF(Q598&gt;0,(RANK(Q598,(Q$574,Q$582,Q$590,Q$598,Q$606,Q$614,Q$622,Q$630,Q$638,Q$646))),"")</f>
      </c>
      <c r="S598" s="88">
        <f>C598+E598</f>
        <v>0</v>
      </c>
      <c r="T598" s="88">
        <f>IF(S598&gt;0,(RANK(S598,(S$574,S$582,S$590,S$598,S$606,S$614,S$622,S$630,S$638,S$646))),"")</f>
      </c>
      <c r="U598" s="88">
        <f>I598+K598</f>
        <v>0</v>
      </c>
      <c r="V598" s="88">
        <f>IF(U598&gt;0,(RANK(U598,(U$574,U$582,U$590,U$598,U$606,U$614,U$622,U$630,U$638,U$646))),"")</f>
      </c>
      <c r="W598" s="106">
        <f>IF((AND(Q598&gt;0,S598&gt;0,U598&gt;0)),1000000-(R598*10000+T598*100+V598),0)</f>
        <v>0</v>
      </c>
      <c r="X598" s="89">
        <f>IF(P598&gt;=80,"I",IF(P598&gt;=60,"II",IF(P598&gt;=40,"III",IF(P598=0,"","IV"))))</f>
      </c>
      <c r="Y598" s="88">
        <f>IF(W598&gt;0,(RANK(W598,(W$574,W$582,W$590,W$598,W$606,W$614,W$622,W$630,W$638,W$646))),"")</f>
      </c>
      <c r="Z598" s="97">
        <f>IF(B598&gt;0,B598,"")</f>
      </c>
      <c r="AA598" s="103"/>
      <c r="AB598" s="88">
        <f>IF(AA598&gt;0,(RANK(AA598,(AA$574,AA$582,AA$590,AA$598,AA$606,AA$614,AA$622,AA$630,AA$638,AA$646))),"")</f>
      </c>
      <c r="AC598" s="103"/>
      <c r="AD598" s="88">
        <f>IF(AC598&gt;0,(RANK(AC598,(AC$574,AC$582,AC$590,AC$598,AC$606,AC$614,AC$622,AC$630,AC$638,AC$646))),"")</f>
      </c>
    </row>
    <row r="599" spans="1:30" s="3" customFormat="1" ht="12" customHeight="1" hidden="1">
      <c r="A599" s="96"/>
      <c r="B599" s="87"/>
      <c r="C599" s="27">
        <f>IF(C598&gt;0,C598*0.1,"")</f>
      </c>
      <c r="D599" s="26">
        <f>IF(C598&gt;0,(RANK(C598,(C$574,C$582,C$590,C$598,C$606,C$614,C$622,C$630,C$638,C$646))),"")</f>
      </c>
      <c r="E599" s="27">
        <f>IF(E598&gt;0,E598*0.1,"")</f>
      </c>
      <c r="F599" s="26">
        <f>IF(E598&gt;0,(RANK(E598,(E$574,E$582,E$590,E$598,E$606,E$614,E$622,E$630,E$638,E$646))),"")</f>
      </c>
      <c r="G599" s="27">
        <f>IF(G598&gt;0,G598*0.1,"")</f>
      </c>
      <c r="H599" s="26">
        <f>IF(G598&gt;0,(RANK(G598,(G$574,G$582,G$590,G$598,G$606,G$614,G$622,G$630,G$638,G$646))),"")</f>
      </c>
      <c r="I599" s="27">
        <f>IF(I598&gt;0,I598*0.05,"")</f>
      </c>
      <c r="J599" s="26">
        <f>IF(I598&gt;0,(RANK(I598,(I$574,I$582,I$590,I$598,I$606,I$614,I$622,I$630,I$638,I$646))),"")</f>
      </c>
      <c r="K599" s="27">
        <f>IF(K598&gt;0,K598*0.05,"")</f>
      </c>
      <c r="L599" s="26">
        <f>IF(K598&gt;0,(RANK(K598,(K$574,K$582,K$590,K$598,K$606,K$614,K$622,K$630,K$638,K$646))),"")</f>
      </c>
      <c r="M599" s="27">
        <f>IF(M598&gt;0,M598*0.1,"")</f>
      </c>
      <c r="N599" s="26">
        <f>IF(M598&gt;0,(RANK(M598,(M$574,M$582,M$590,M$598,M$606,M$614,M$622,M$630,M$638,M$646))),"")</f>
      </c>
      <c r="O599" s="107"/>
      <c r="P599" s="88"/>
      <c r="Q599" s="88"/>
      <c r="R599" s="88"/>
      <c r="S599" s="88"/>
      <c r="T599" s="88"/>
      <c r="U599" s="88"/>
      <c r="V599" s="88"/>
      <c r="W599" s="106"/>
      <c r="X599" s="89"/>
      <c r="Y599" s="88"/>
      <c r="Z599" s="97"/>
      <c r="AA599" s="103"/>
      <c r="AB599" s="88"/>
      <c r="AC599" s="103"/>
      <c r="AD599" s="88"/>
    </row>
    <row r="600" spans="1:30" s="3" customFormat="1" ht="12" customHeight="1" hidden="1">
      <c r="A600" s="92" t="str">
        <f>IF(AND(Input!C$129&gt;0,Input!C134&gt;0,Input!D134="Festival"),UPPER(Input!C$129),"Hide")</f>
        <v>Hide</v>
      </c>
      <c r="B600" s="86">
        <f>IF(Input!C$134&gt;0,(UPPER(Input!C$134)&amp;" (Scores)"),"")</f>
      </c>
      <c r="C600" s="104"/>
      <c r="D600" s="104"/>
      <c r="E600" s="104"/>
      <c r="F600" s="104"/>
      <c r="G600" s="104"/>
      <c r="H600" s="104"/>
      <c r="I600" s="104"/>
      <c r="J600" s="104"/>
      <c r="K600" s="104"/>
      <c r="L600" s="104"/>
      <c r="M600" s="104"/>
      <c r="N600" s="104"/>
      <c r="O600" s="48"/>
      <c r="P600" s="49">
        <f>(C600+E600+G600+M600)*0.1+(I600+K600)*0.05-O600</f>
        <v>0</v>
      </c>
      <c r="Q600" s="90"/>
      <c r="R600" s="90"/>
      <c r="S600" s="90"/>
      <c r="T600" s="90"/>
      <c r="U600" s="90"/>
      <c r="V600" s="90"/>
      <c r="W600" s="90"/>
      <c r="X600" s="102"/>
      <c r="Y600" s="101"/>
      <c r="Z600" s="105">
        <f>IF(B600&gt;0,B600,"")</f>
      </c>
      <c r="AA600" s="100"/>
      <c r="AB600" s="101"/>
      <c r="AC600" s="100"/>
      <c r="AD600" s="101"/>
    </row>
    <row r="601" spans="1:30" s="3" customFormat="1" ht="12" customHeight="1" hidden="1">
      <c r="A601" s="93"/>
      <c r="B601" s="86"/>
      <c r="C601" s="90" t="s">
        <v>57</v>
      </c>
      <c r="D601" s="90"/>
      <c r="E601" s="90"/>
      <c r="F601" s="90"/>
      <c r="G601" s="90"/>
      <c r="H601" s="90"/>
      <c r="I601" s="90"/>
      <c r="J601" s="90"/>
      <c r="K601" s="90"/>
      <c r="L601" s="90"/>
      <c r="M601" s="90"/>
      <c r="N601" s="90"/>
      <c r="O601" s="90"/>
      <c r="P601" s="90"/>
      <c r="Q601" s="90"/>
      <c r="R601" s="90"/>
      <c r="S601" s="90"/>
      <c r="T601" s="90"/>
      <c r="U601" s="90"/>
      <c r="V601" s="90"/>
      <c r="W601" s="90"/>
      <c r="X601" s="102"/>
      <c r="Y601" s="101"/>
      <c r="Z601" s="105"/>
      <c r="AA601" s="100"/>
      <c r="AB601" s="101"/>
      <c r="AC601" s="100"/>
      <c r="AD601" s="101"/>
    </row>
    <row r="602" spans="1:30" s="3" customFormat="1" ht="12" customHeight="1" hidden="1">
      <c r="A602" s="94" t="str">
        <f>IF(AND(Input!C$129&gt;0,Input!C134&gt;0,Input!D134="Festival"),UPPER(Input!C$129),"Hide")</f>
        <v>Hide</v>
      </c>
      <c r="B602" s="87">
        <f>IF(Input!C$134&gt;0,UPPER(Input!C$134),"")</f>
      </c>
      <c r="C602" s="99">
        <f>IF(C600&gt;=160,"I",IF(C600&gt;=120,"II",IF(C600&gt;=80,"III",IF(C600=0,"","IV"))))</f>
      </c>
      <c r="D602" s="99"/>
      <c r="E602" s="99">
        <f>IF(E600&gt;=160,"I",IF(E600&gt;=120,"II",IF(E600&gt;=80,"III",IF(E600=0,"","IV"))))</f>
      </c>
      <c r="F602" s="99"/>
      <c r="G602" s="99">
        <f>IF(G600&gt;=160,"I",IF(G600&gt;=120,"II",IF(G600&gt;=80,"III",IF(G600=0,"","IV"))))</f>
      </c>
      <c r="H602" s="99"/>
      <c r="I602" s="99">
        <f>IF(I600&gt;=160,"I",IF(I600&gt;=120,"II",IF(I600&gt;=80,"III",IF(I600=0,"","IV"))))</f>
      </c>
      <c r="J602" s="99"/>
      <c r="K602" s="99">
        <f>IF(K600&gt;=160,"I",IF(K600&gt;=120,"II",IF(K600&gt;=80,"III",IF(K600=0,"","IV"))))</f>
      </c>
      <c r="L602" s="99"/>
      <c r="M602" s="99">
        <f>IF(M600&gt;=160,"I",IF(M600&gt;=120,"II",IF(M600&gt;=80,"III",IF(M600=0,"","IV"))))</f>
      </c>
      <c r="N602" s="99"/>
      <c r="O602" s="97">
        <f>IF(O600&gt;0,"Penalty Applied","")</f>
      </c>
      <c r="P602" s="88" t="s">
        <v>55</v>
      </c>
      <c r="Q602" s="88"/>
      <c r="R602" s="88"/>
      <c r="S602" s="88"/>
      <c r="T602" s="88"/>
      <c r="U602" s="88"/>
      <c r="V602" s="88"/>
      <c r="W602" s="88"/>
      <c r="X602" s="89">
        <f>IF(P600&gt;=80,"I",IF(P600&gt;=60,"II",IF(P600&gt;=40,"III",IF(P600=0,"","IV"))))</f>
      </c>
      <c r="Y602" s="88" t="s">
        <v>55</v>
      </c>
      <c r="Z602" s="97">
        <f>IF(B602&gt;0,B602,"")</f>
      </c>
      <c r="AA602" s="91" t="s">
        <v>55</v>
      </c>
      <c r="AB602" s="88" t="s">
        <v>55</v>
      </c>
      <c r="AC602" s="91" t="s">
        <v>55</v>
      </c>
      <c r="AD602" s="88" t="s">
        <v>55</v>
      </c>
    </row>
    <row r="603" spans="1:30" s="3" customFormat="1" ht="12" customHeight="1" hidden="1">
      <c r="A603" s="95"/>
      <c r="B603" s="87"/>
      <c r="C603" s="99"/>
      <c r="D603" s="99"/>
      <c r="E603" s="99"/>
      <c r="F603" s="99"/>
      <c r="G603" s="99"/>
      <c r="H603" s="99"/>
      <c r="I603" s="99"/>
      <c r="J603" s="99"/>
      <c r="K603" s="99"/>
      <c r="L603" s="99"/>
      <c r="M603" s="99"/>
      <c r="N603" s="99"/>
      <c r="O603" s="97"/>
      <c r="P603" s="88"/>
      <c r="Q603" s="88"/>
      <c r="R603" s="88"/>
      <c r="S603" s="88"/>
      <c r="T603" s="88"/>
      <c r="U603" s="88"/>
      <c r="V603" s="88"/>
      <c r="W603" s="88"/>
      <c r="X603" s="89"/>
      <c r="Y603" s="88"/>
      <c r="Z603" s="97"/>
      <c r="AA603" s="91"/>
      <c r="AB603" s="88"/>
      <c r="AC603" s="91"/>
      <c r="AD603" s="88"/>
    </row>
    <row r="604" spans="1:30" s="3" customFormat="1" ht="12" customHeight="1" hidden="1">
      <c r="A604" s="96" t="str">
        <f>IF(AND(Input!C$129&gt;0,Input!C134&gt;0,Input!D134="Comments Only"),UPPER(Input!C$129),"Hide")</f>
        <v>Hide</v>
      </c>
      <c r="B604" s="87">
        <f>IF(Input!C$134&gt;0,UPPER(Input!C$134),"")</f>
      </c>
      <c r="C604" s="98" t="s">
        <v>54</v>
      </c>
      <c r="D604" s="98"/>
      <c r="E604" s="98" t="s">
        <v>54</v>
      </c>
      <c r="F604" s="98"/>
      <c r="G604" s="98" t="s">
        <v>54</v>
      </c>
      <c r="H604" s="98"/>
      <c r="I604" s="98" t="s">
        <v>54</v>
      </c>
      <c r="J604" s="98"/>
      <c r="K604" s="98" t="s">
        <v>54</v>
      </c>
      <c r="L604" s="98"/>
      <c r="M604" s="98" t="s">
        <v>54</v>
      </c>
      <c r="N604" s="98"/>
      <c r="O604" s="88" t="s">
        <v>55</v>
      </c>
      <c r="P604" s="88" t="s">
        <v>55</v>
      </c>
      <c r="Q604" s="88"/>
      <c r="R604" s="88"/>
      <c r="S604" s="88"/>
      <c r="T604" s="88"/>
      <c r="U604" s="88"/>
      <c r="V604" s="88"/>
      <c r="W604" s="88"/>
      <c r="X604" s="89" t="s">
        <v>55</v>
      </c>
      <c r="Y604" s="88" t="s">
        <v>55</v>
      </c>
      <c r="Z604" s="97">
        <f>IF(B604&gt;0,B604,"")</f>
      </c>
      <c r="AA604" s="91" t="s">
        <v>56</v>
      </c>
      <c r="AB604" s="88" t="s">
        <v>55</v>
      </c>
      <c r="AC604" s="91" t="s">
        <v>56</v>
      </c>
      <c r="AD604" s="88" t="s">
        <v>55</v>
      </c>
    </row>
    <row r="605" spans="1:30" s="3" customFormat="1" ht="12" customHeight="1" hidden="1">
      <c r="A605" s="96"/>
      <c r="B605" s="87"/>
      <c r="C605" s="98"/>
      <c r="D605" s="98"/>
      <c r="E605" s="98"/>
      <c r="F605" s="98"/>
      <c r="G605" s="98"/>
      <c r="H605" s="98"/>
      <c r="I605" s="98"/>
      <c r="J605" s="98"/>
      <c r="K605" s="98"/>
      <c r="L605" s="98"/>
      <c r="M605" s="98"/>
      <c r="N605" s="98"/>
      <c r="O605" s="88"/>
      <c r="P605" s="88"/>
      <c r="Q605" s="88"/>
      <c r="R605" s="88"/>
      <c r="S605" s="88"/>
      <c r="T605" s="88"/>
      <c r="U605" s="88"/>
      <c r="V605" s="88"/>
      <c r="W605" s="88"/>
      <c r="X605" s="89"/>
      <c r="Y605" s="88"/>
      <c r="Z605" s="97"/>
      <c r="AA605" s="91"/>
      <c r="AB605" s="88"/>
      <c r="AC605" s="91"/>
      <c r="AD605" s="88"/>
    </row>
    <row r="606" spans="1:30" s="3" customFormat="1" ht="12" customHeight="1" hidden="1">
      <c r="A606" s="96" t="str">
        <f>IF(AND(Input!C$129&gt;0,Input!C135&gt;0,Input!D135="Competitive"),UPPER(Input!C$129),"Hide")</f>
        <v>Hide</v>
      </c>
      <c r="B606" s="87">
        <f>IF(Input!C$135&gt;0,UPPER(Input!C$135),"")</f>
      </c>
      <c r="C606" s="107"/>
      <c r="D606" s="107"/>
      <c r="E606" s="107"/>
      <c r="F606" s="107"/>
      <c r="G606" s="107"/>
      <c r="H606" s="107"/>
      <c r="I606" s="107"/>
      <c r="J606" s="107"/>
      <c r="K606" s="107"/>
      <c r="L606" s="107"/>
      <c r="M606" s="107"/>
      <c r="N606" s="107"/>
      <c r="O606" s="107"/>
      <c r="P606" s="88">
        <f>(C606+E606+G606+M606)*0.1+(I606+K606)*0.05-O606</f>
        <v>0</v>
      </c>
      <c r="Q606" s="88">
        <f>SUM(INT(C606*100000),INT(E606*100000),INT(G606*100000),INT(I606*50000),INT(K606*50000),INT(M606*100000),-(O606*1000000))</f>
        <v>0</v>
      </c>
      <c r="R606" s="88">
        <f>IF(Q606&gt;0,(RANK(Q606,(Q$574,Q$582,Q$590,Q$598,Q$606,Q$614,Q$622,Q$630,Q$638,Q$646))),"")</f>
      </c>
      <c r="S606" s="88">
        <f>C606+E606</f>
        <v>0</v>
      </c>
      <c r="T606" s="88">
        <f>IF(S606&gt;0,(RANK(S606,(S$574,S$582,S$590,S$598,S$606,S$614,S$622,S$630,S$638,S$646))),"")</f>
      </c>
      <c r="U606" s="88">
        <f>I606+K606</f>
        <v>0</v>
      </c>
      <c r="V606" s="88">
        <f>IF(U606&gt;0,(RANK(U606,(U$574,U$582,U$590,U$598,U$606,U$614,U$622,U$630,U$638,U$646))),"")</f>
      </c>
      <c r="W606" s="106">
        <f>IF((AND(Q606&gt;0,S606&gt;0,U606&gt;0)),1000000-(R606*10000+T606*100+V606),0)</f>
        <v>0</v>
      </c>
      <c r="X606" s="89">
        <f>IF(P606&gt;=80,"I",IF(P606&gt;=60,"II",IF(P606&gt;=40,"III",IF(P606=0,"","IV"))))</f>
      </c>
      <c r="Y606" s="88">
        <f>IF(W606&gt;0,(RANK(W606,(W$574,W$582,W$590,W$598,W$606,W$614,W$622,W$630,W$638,W$646))),"")</f>
      </c>
      <c r="Z606" s="97">
        <f>IF(B606&gt;0,B606,"")</f>
      </c>
      <c r="AA606" s="103"/>
      <c r="AB606" s="88">
        <f>IF(AA606&gt;0,(RANK(AA606,(AA$574,AA$582,AA$590,AA$598,AA$606,AA$614,AA$622,AA$630,AA$638,AA$646))),"")</f>
      </c>
      <c r="AC606" s="103"/>
      <c r="AD606" s="88">
        <f>IF(AC606&gt;0,(RANK(AC606,(AC$574,AC$582,AC$590,AC$598,AC$606,AC$614,AC$622,AC$630,AC$638,AC$646))),"")</f>
      </c>
    </row>
    <row r="607" spans="1:30" s="3" customFormat="1" ht="12" customHeight="1" hidden="1">
      <c r="A607" s="96"/>
      <c r="B607" s="87"/>
      <c r="C607" s="27">
        <f>IF(C606&gt;0,C606*0.1,"")</f>
      </c>
      <c r="D607" s="26">
        <f>IF(C606&gt;0,(RANK(C606,(C$574,C$582,C$590,C$598,C$606,C$614,C$622,C$630,C$638,C$646))),"")</f>
      </c>
      <c r="E607" s="27">
        <f>IF(E606&gt;0,E606*0.1,"")</f>
      </c>
      <c r="F607" s="26">
        <f>IF(E606&gt;0,(RANK(E606,(E$574,E$582,E$590,E$598,E$606,E$614,E$622,E$630,E$638,E$646))),"")</f>
      </c>
      <c r="G607" s="27">
        <f>IF(G606&gt;0,G606*0.1,"")</f>
      </c>
      <c r="H607" s="26">
        <f>IF(G606&gt;0,(RANK(G606,(G$574,G$582,G$590,G$598,G$606,G$614,G$622,G$630,G$638,G$646))),"")</f>
      </c>
      <c r="I607" s="27">
        <f>IF(I606&gt;0,I606*0.05,"")</f>
      </c>
      <c r="J607" s="26">
        <f>IF(I606&gt;0,(RANK(I606,(I$574,I$582,I$590,I$598,I$606,I$614,I$622,I$630,I$638,I$646))),"")</f>
      </c>
      <c r="K607" s="27">
        <f>IF(K606&gt;0,K606*0.05,"")</f>
      </c>
      <c r="L607" s="26">
        <f>IF(K606&gt;0,(RANK(K606,(K$574,K$582,K$590,K$598,K$606,K$614,K$622,K$630,K$638,K$646))),"")</f>
      </c>
      <c r="M607" s="27">
        <f>IF(M606&gt;0,M606*0.1,"")</f>
      </c>
      <c r="N607" s="26">
        <f>IF(M606&gt;0,(RANK(M606,(M$574,M$582,M$590,M$598,M$606,M$614,M$622,M$630,M$638,M$646))),"")</f>
      </c>
      <c r="O607" s="107"/>
      <c r="P607" s="88"/>
      <c r="Q607" s="88"/>
      <c r="R607" s="88"/>
      <c r="S607" s="88"/>
      <c r="T607" s="88"/>
      <c r="U607" s="88"/>
      <c r="V607" s="88"/>
      <c r="W607" s="106"/>
      <c r="X607" s="89"/>
      <c r="Y607" s="88"/>
      <c r="Z607" s="97"/>
      <c r="AA607" s="103"/>
      <c r="AB607" s="88"/>
      <c r="AC607" s="103"/>
      <c r="AD607" s="88"/>
    </row>
    <row r="608" spans="1:30" s="3" customFormat="1" ht="12" customHeight="1" hidden="1">
      <c r="A608" s="92" t="str">
        <f>IF(AND(Input!C$129&gt;0,Input!C135&gt;0,Input!D135="Festival"),UPPER(Input!C$129),"Hide")</f>
        <v>Hide</v>
      </c>
      <c r="B608" s="86">
        <f>IF(Input!C$135&gt;0,(UPPER(Input!C$135)&amp;" (Scores)"),"")</f>
      </c>
      <c r="C608" s="104"/>
      <c r="D608" s="104"/>
      <c r="E608" s="104"/>
      <c r="F608" s="104"/>
      <c r="G608" s="104"/>
      <c r="H608" s="104"/>
      <c r="I608" s="104"/>
      <c r="J608" s="104"/>
      <c r="K608" s="104"/>
      <c r="L608" s="104"/>
      <c r="M608" s="104"/>
      <c r="N608" s="104"/>
      <c r="O608" s="48"/>
      <c r="P608" s="49">
        <f>(C608+E608+G608+M608)*0.1+(I608+K608)*0.05-O608</f>
        <v>0</v>
      </c>
      <c r="Q608" s="90"/>
      <c r="R608" s="90"/>
      <c r="S608" s="90"/>
      <c r="T608" s="90"/>
      <c r="U608" s="90"/>
      <c r="V608" s="90"/>
      <c r="W608" s="90"/>
      <c r="X608" s="102"/>
      <c r="Y608" s="101"/>
      <c r="Z608" s="105">
        <f>IF(B608&gt;0,B608,"")</f>
      </c>
      <c r="AA608" s="100"/>
      <c r="AB608" s="101"/>
      <c r="AC608" s="100"/>
      <c r="AD608" s="101"/>
    </row>
    <row r="609" spans="1:30" s="3" customFormat="1" ht="12" customHeight="1" hidden="1">
      <c r="A609" s="93"/>
      <c r="B609" s="86"/>
      <c r="C609" s="90" t="s">
        <v>57</v>
      </c>
      <c r="D609" s="90"/>
      <c r="E609" s="90"/>
      <c r="F609" s="90"/>
      <c r="G609" s="90"/>
      <c r="H609" s="90"/>
      <c r="I609" s="90"/>
      <c r="J609" s="90"/>
      <c r="K609" s="90"/>
      <c r="L609" s="90"/>
      <c r="M609" s="90"/>
      <c r="N609" s="90"/>
      <c r="O609" s="90"/>
      <c r="P609" s="90"/>
      <c r="Q609" s="90"/>
      <c r="R609" s="90"/>
      <c r="S609" s="90"/>
      <c r="T609" s="90"/>
      <c r="U609" s="90"/>
      <c r="V609" s="90"/>
      <c r="W609" s="90"/>
      <c r="X609" s="102"/>
      <c r="Y609" s="101"/>
      <c r="Z609" s="105"/>
      <c r="AA609" s="100"/>
      <c r="AB609" s="101"/>
      <c r="AC609" s="100"/>
      <c r="AD609" s="101"/>
    </row>
    <row r="610" spans="1:30" s="3" customFormat="1" ht="12" customHeight="1" hidden="1">
      <c r="A610" s="94" t="str">
        <f>IF(AND(Input!C$129&gt;0,Input!C135&gt;0,Input!D135="Festival"),UPPER(Input!C$129),"Hide")</f>
        <v>Hide</v>
      </c>
      <c r="B610" s="87">
        <f>IF(Input!C$135&gt;0,UPPER(Input!C$135),"")</f>
      </c>
      <c r="C610" s="99">
        <f>IF(C608&gt;=160,"I",IF(C608&gt;=120,"II",IF(C608&gt;=80,"III",IF(C608=0,"","IV"))))</f>
      </c>
      <c r="D610" s="99"/>
      <c r="E610" s="99">
        <f>IF(E608&gt;=160,"I",IF(E608&gt;=120,"II",IF(E608&gt;=80,"III",IF(E608=0,"","IV"))))</f>
      </c>
      <c r="F610" s="99"/>
      <c r="G610" s="99">
        <f>IF(G608&gt;=160,"I",IF(G608&gt;=120,"II",IF(G608&gt;=80,"III",IF(G608=0,"","IV"))))</f>
      </c>
      <c r="H610" s="99"/>
      <c r="I610" s="99">
        <f>IF(I608&gt;=160,"I",IF(I608&gt;=120,"II",IF(I608&gt;=80,"III",IF(I608=0,"","IV"))))</f>
      </c>
      <c r="J610" s="99"/>
      <c r="K610" s="99">
        <f>IF(K608&gt;=160,"I",IF(K608&gt;=120,"II",IF(K608&gt;=80,"III",IF(K608=0,"","IV"))))</f>
      </c>
      <c r="L610" s="99"/>
      <c r="M610" s="99">
        <f>IF(M608&gt;=160,"I",IF(M608&gt;=120,"II",IF(M608&gt;=80,"III",IF(M608=0,"","IV"))))</f>
      </c>
      <c r="N610" s="99"/>
      <c r="O610" s="97">
        <f>IF(O608&gt;0,"Penalty Applied","")</f>
      </c>
      <c r="P610" s="88" t="s">
        <v>55</v>
      </c>
      <c r="Q610" s="88"/>
      <c r="R610" s="88"/>
      <c r="S610" s="88"/>
      <c r="T610" s="88"/>
      <c r="U610" s="88"/>
      <c r="V610" s="88"/>
      <c r="W610" s="88"/>
      <c r="X610" s="89">
        <f>IF(P608&gt;=80,"I",IF(P608&gt;=60,"II",IF(P608&gt;=40,"III",IF(P608=0,"","IV"))))</f>
      </c>
      <c r="Y610" s="88" t="s">
        <v>55</v>
      </c>
      <c r="Z610" s="97">
        <f>IF(B610&gt;0,B610,"")</f>
      </c>
      <c r="AA610" s="91" t="s">
        <v>55</v>
      </c>
      <c r="AB610" s="88" t="s">
        <v>55</v>
      </c>
      <c r="AC610" s="91" t="s">
        <v>55</v>
      </c>
      <c r="AD610" s="88" t="s">
        <v>55</v>
      </c>
    </row>
    <row r="611" spans="1:30" s="3" customFormat="1" ht="12" customHeight="1" hidden="1">
      <c r="A611" s="95"/>
      <c r="B611" s="87"/>
      <c r="C611" s="99"/>
      <c r="D611" s="99"/>
      <c r="E611" s="99"/>
      <c r="F611" s="99"/>
      <c r="G611" s="99"/>
      <c r="H611" s="99"/>
      <c r="I611" s="99"/>
      <c r="J611" s="99"/>
      <c r="K611" s="99"/>
      <c r="L611" s="99"/>
      <c r="M611" s="99"/>
      <c r="N611" s="99"/>
      <c r="O611" s="97"/>
      <c r="P611" s="88"/>
      <c r="Q611" s="88"/>
      <c r="R611" s="88"/>
      <c r="S611" s="88"/>
      <c r="T611" s="88"/>
      <c r="U611" s="88"/>
      <c r="V611" s="88"/>
      <c r="W611" s="88"/>
      <c r="X611" s="89"/>
      <c r="Y611" s="88"/>
      <c r="Z611" s="97"/>
      <c r="AA611" s="91"/>
      <c r="AB611" s="88"/>
      <c r="AC611" s="91"/>
      <c r="AD611" s="88"/>
    </row>
    <row r="612" spans="1:30" s="3" customFormat="1" ht="12" customHeight="1" hidden="1">
      <c r="A612" s="96" t="str">
        <f>IF(AND(Input!C$129&gt;0,Input!C135&gt;0,Input!D135="Comments Only"),UPPER(Input!C$129),"Hide")</f>
        <v>Hide</v>
      </c>
      <c r="B612" s="87">
        <f>IF(Input!C$135&gt;0,UPPER(Input!C$135),"")</f>
      </c>
      <c r="C612" s="98" t="s">
        <v>54</v>
      </c>
      <c r="D612" s="98"/>
      <c r="E612" s="98" t="s">
        <v>54</v>
      </c>
      <c r="F612" s="98"/>
      <c r="G612" s="98" t="s">
        <v>54</v>
      </c>
      <c r="H612" s="98"/>
      <c r="I612" s="98" t="s">
        <v>54</v>
      </c>
      <c r="J612" s="98"/>
      <c r="K612" s="98" t="s">
        <v>54</v>
      </c>
      <c r="L612" s="98"/>
      <c r="M612" s="98" t="s">
        <v>54</v>
      </c>
      <c r="N612" s="98"/>
      <c r="O612" s="88" t="s">
        <v>55</v>
      </c>
      <c r="P612" s="88" t="s">
        <v>55</v>
      </c>
      <c r="Q612" s="88"/>
      <c r="R612" s="88"/>
      <c r="S612" s="88"/>
      <c r="T612" s="88"/>
      <c r="U612" s="88"/>
      <c r="V612" s="88"/>
      <c r="W612" s="88"/>
      <c r="X612" s="89" t="s">
        <v>55</v>
      </c>
      <c r="Y612" s="88" t="s">
        <v>55</v>
      </c>
      <c r="Z612" s="97">
        <f>IF(B612&gt;0,B612,"")</f>
      </c>
      <c r="AA612" s="91" t="s">
        <v>56</v>
      </c>
      <c r="AB612" s="88" t="s">
        <v>55</v>
      </c>
      <c r="AC612" s="91" t="s">
        <v>56</v>
      </c>
      <c r="AD612" s="88" t="s">
        <v>55</v>
      </c>
    </row>
    <row r="613" spans="1:30" s="3" customFormat="1" ht="12" customHeight="1" hidden="1">
      <c r="A613" s="96"/>
      <c r="B613" s="87"/>
      <c r="C613" s="98"/>
      <c r="D613" s="98"/>
      <c r="E613" s="98"/>
      <c r="F613" s="98"/>
      <c r="G613" s="98"/>
      <c r="H613" s="98"/>
      <c r="I613" s="98"/>
      <c r="J613" s="98"/>
      <c r="K613" s="98"/>
      <c r="L613" s="98"/>
      <c r="M613" s="98"/>
      <c r="N613" s="98"/>
      <c r="O613" s="88"/>
      <c r="P613" s="88"/>
      <c r="Q613" s="88"/>
      <c r="R613" s="88"/>
      <c r="S613" s="88"/>
      <c r="T613" s="88"/>
      <c r="U613" s="88"/>
      <c r="V613" s="88"/>
      <c r="W613" s="88"/>
      <c r="X613" s="89"/>
      <c r="Y613" s="88"/>
      <c r="Z613" s="97"/>
      <c r="AA613" s="91"/>
      <c r="AB613" s="88"/>
      <c r="AC613" s="91"/>
      <c r="AD613" s="88"/>
    </row>
    <row r="614" spans="1:30" s="3" customFormat="1" ht="12" customHeight="1" hidden="1">
      <c r="A614" s="96" t="str">
        <f>IF(AND(Input!C$129&gt;0,Input!C136&gt;0,Input!D136="Competitive"),UPPER(Input!C$129),"Hide")</f>
        <v>Hide</v>
      </c>
      <c r="B614" s="87">
        <f>IF(Input!C$136&gt;0,UPPER(Input!C$136),"")</f>
      </c>
      <c r="C614" s="107"/>
      <c r="D614" s="107"/>
      <c r="E614" s="107"/>
      <c r="F614" s="107"/>
      <c r="G614" s="107"/>
      <c r="H614" s="107"/>
      <c r="I614" s="107"/>
      <c r="J614" s="107"/>
      <c r="K614" s="107"/>
      <c r="L614" s="107"/>
      <c r="M614" s="107"/>
      <c r="N614" s="107"/>
      <c r="O614" s="107"/>
      <c r="P614" s="88">
        <f>(C614+E614+G614+M614)*0.1+(I614+K614)*0.05-O614</f>
        <v>0</v>
      </c>
      <c r="Q614" s="88">
        <f>SUM(INT(C614*100000),INT(E614*100000),INT(G614*100000),INT(I614*50000),INT(K614*50000),INT(M614*100000),-(O614*1000000))</f>
        <v>0</v>
      </c>
      <c r="R614" s="88">
        <f>IF(Q614&gt;0,(RANK(Q614,(Q$574,Q$582,Q$590,Q$598,Q$606,Q$614,Q$622,Q$630,Q$638,Q$646))),"")</f>
      </c>
      <c r="S614" s="88">
        <f>C614+E614</f>
        <v>0</v>
      </c>
      <c r="T614" s="88">
        <f>IF(S614&gt;0,(RANK(S614,(S$574,S$582,S$590,S$598,S$606,S$614,S$622,S$630,S$638,S$646))),"")</f>
      </c>
      <c r="U614" s="88">
        <f>I614+K614</f>
        <v>0</v>
      </c>
      <c r="V614" s="88">
        <f>IF(U614&gt;0,(RANK(U614,(U$574,U$582,U$590,U$598,U$606,U$614,U$622,U$630,U$638,U$646))),"")</f>
      </c>
      <c r="W614" s="106">
        <f>IF((AND(Q614&gt;0,S614&gt;0,U614&gt;0)),1000000-(R614*10000+T614*100+V614),0)</f>
        <v>0</v>
      </c>
      <c r="X614" s="89">
        <f>IF(P614&gt;=80,"I",IF(P614&gt;=60,"II",IF(P614&gt;=40,"III",IF(P614=0,"","IV"))))</f>
      </c>
      <c r="Y614" s="88">
        <f>IF(W614&gt;0,(RANK(W614,(W$574,W$582,W$590,W$598,W$606,W$614,W$622,W$630,W$638,W$646))),"")</f>
      </c>
      <c r="Z614" s="97">
        <f>IF(B614&gt;0,B614,"")</f>
      </c>
      <c r="AA614" s="103"/>
      <c r="AB614" s="88">
        <f>IF(AA614&gt;0,(RANK(AA614,(AA$574,AA$582,AA$590,AA$598,AA$606,AA$614,AA$622,AA$630,AA$638,AA$646))),"")</f>
      </c>
      <c r="AC614" s="103"/>
      <c r="AD614" s="88">
        <f>IF(AC614&gt;0,(RANK(AC614,(AC$574,AC$582,AC$590,AC$598,AC$606,AC$614,AC$622,AC$630,AC$638,AC$646))),"")</f>
      </c>
    </row>
    <row r="615" spans="1:30" ht="12" customHeight="1" hidden="1">
      <c r="A615" s="96"/>
      <c r="B615" s="87"/>
      <c r="C615" s="27">
        <f>IF(C614&gt;0,C614*0.1,"")</f>
      </c>
      <c r="D615" s="26">
        <f>IF(C614&gt;0,(RANK(C614,(C$574,C$582,C$590,C$598,C$606,C$614,C$622,C$630,C$638,C$646))),"")</f>
      </c>
      <c r="E615" s="27">
        <f>IF(E614&gt;0,E614*0.1,"")</f>
      </c>
      <c r="F615" s="26">
        <f>IF(E614&gt;0,(RANK(E614,(E$574,E$582,E$590,E$598,E$606,E$614,E$622,E$630,E$638,E$646))),"")</f>
      </c>
      <c r="G615" s="27">
        <f>IF(G614&gt;0,G614*0.1,"")</f>
      </c>
      <c r="H615" s="26">
        <f>IF(G614&gt;0,(RANK(G614,(G$574,G$582,G$590,G$598,G$606,G$614,G$622,G$630,G$638,G$646))),"")</f>
      </c>
      <c r="I615" s="27">
        <f>IF(I614&gt;0,I614*0.05,"")</f>
      </c>
      <c r="J615" s="26">
        <f>IF(I614&gt;0,(RANK(I614,(I$574,I$582,I$590,I$598,I$606,I$614,I$622,I$630,I$638,I$646))),"")</f>
      </c>
      <c r="K615" s="27">
        <f>IF(K614&gt;0,K614*0.05,"")</f>
      </c>
      <c r="L615" s="26">
        <f>IF(K614&gt;0,(RANK(K614,(K$574,K$582,K$590,K$598,K$606,K$614,K$622,K$630,K$638,K$646))),"")</f>
      </c>
      <c r="M615" s="27">
        <f>IF(M614&gt;0,M614*0.1,"")</f>
      </c>
      <c r="N615" s="26">
        <f>IF(M614&gt;0,(RANK(M614,(M$574,M$582,M$590,M$598,M$606,M$614,M$622,M$630,M$638,M$646))),"")</f>
      </c>
      <c r="O615" s="107"/>
      <c r="P615" s="88"/>
      <c r="Q615" s="88"/>
      <c r="R615" s="88"/>
      <c r="S615" s="88"/>
      <c r="T615" s="88"/>
      <c r="U615" s="88"/>
      <c r="V615" s="88"/>
      <c r="W615" s="106"/>
      <c r="X615" s="89"/>
      <c r="Y615" s="88"/>
      <c r="Z615" s="97"/>
      <c r="AA615" s="103"/>
      <c r="AB615" s="88"/>
      <c r="AC615" s="103"/>
      <c r="AD615" s="88"/>
    </row>
    <row r="616" spans="1:30" s="3" customFormat="1" ht="12" customHeight="1" hidden="1">
      <c r="A616" s="92" t="str">
        <f>IF(AND(Input!C$129&gt;0,Input!C136&gt;0,Input!D136="Festival"),UPPER(Input!C$129),"Hide")</f>
        <v>Hide</v>
      </c>
      <c r="B616" s="86">
        <f>IF(Input!C$136&gt;0,(UPPER(Input!C$136)&amp;" (Scores)"),"")</f>
      </c>
      <c r="C616" s="104"/>
      <c r="D616" s="104"/>
      <c r="E616" s="104"/>
      <c r="F616" s="104"/>
      <c r="G616" s="104"/>
      <c r="H616" s="104"/>
      <c r="I616" s="104"/>
      <c r="J616" s="104"/>
      <c r="K616" s="104"/>
      <c r="L616" s="104"/>
      <c r="M616" s="104"/>
      <c r="N616" s="104"/>
      <c r="O616" s="48"/>
      <c r="P616" s="49">
        <f>(C616+E616+G616+M616)*0.1+(I616+K616)*0.05-O616</f>
        <v>0</v>
      </c>
      <c r="Q616" s="90"/>
      <c r="R616" s="90"/>
      <c r="S616" s="90"/>
      <c r="T616" s="90"/>
      <c r="U616" s="90"/>
      <c r="V616" s="90"/>
      <c r="W616" s="90"/>
      <c r="X616" s="102"/>
      <c r="Y616" s="101"/>
      <c r="Z616" s="105">
        <f>IF(B616&gt;0,B616,"")</f>
      </c>
      <c r="AA616" s="100"/>
      <c r="AB616" s="101"/>
      <c r="AC616" s="100"/>
      <c r="AD616" s="101"/>
    </row>
    <row r="617" spans="1:30" s="3" customFormat="1" ht="12" customHeight="1" hidden="1">
      <c r="A617" s="93"/>
      <c r="B617" s="86"/>
      <c r="C617" s="90" t="s">
        <v>57</v>
      </c>
      <c r="D617" s="90"/>
      <c r="E617" s="90"/>
      <c r="F617" s="90"/>
      <c r="G617" s="90"/>
      <c r="H617" s="90"/>
      <c r="I617" s="90"/>
      <c r="J617" s="90"/>
      <c r="K617" s="90"/>
      <c r="L617" s="90"/>
      <c r="M617" s="90"/>
      <c r="N617" s="90"/>
      <c r="O617" s="90"/>
      <c r="P617" s="90"/>
      <c r="Q617" s="90"/>
      <c r="R617" s="90"/>
      <c r="S617" s="90"/>
      <c r="T617" s="90"/>
      <c r="U617" s="90"/>
      <c r="V617" s="90"/>
      <c r="W617" s="90"/>
      <c r="X617" s="102"/>
      <c r="Y617" s="101"/>
      <c r="Z617" s="105"/>
      <c r="AA617" s="100"/>
      <c r="AB617" s="101"/>
      <c r="AC617" s="100"/>
      <c r="AD617" s="101"/>
    </row>
    <row r="618" spans="1:30" s="3" customFormat="1" ht="12" customHeight="1" hidden="1">
      <c r="A618" s="94" t="str">
        <f>IF(AND(Input!C$129&gt;0,Input!C136&gt;0,Input!D136="Festival"),UPPER(Input!C$129),"Hide")</f>
        <v>Hide</v>
      </c>
      <c r="B618" s="87">
        <f>IF(Input!C$136&gt;0,UPPER(Input!C$136),"")</f>
      </c>
      <c r="C618" s="99">
        <f>IF(C616&gt;=160,"I",IF(C616&gt;=120,"II",IF(C616&gt;=80,"III",IF(C616=0,"","IV"))))</f>
      </c>
      <c r="D618" s="99"/>
      <c r="E618" s="99">
        <f>IF(E616&gt;=160,"I",IF(E616&gt;=120,"II",IF(E616&gt;=80,"III",IF(E616=0,"","IV"))))</f>
      </c>
      <c r="F618" s="99"/>
      <c r="G618" s="99">
        <f>IF(G616&gt;=160,"I",IF(G616&gt;=120,"II",IF(G616&gt;=80,"III",IF(G616=0,"","IV"))))</f>
      </c>
      <c r="H618" s="99"/>
      <c r="I618" s="99">
        <f>IF(I616&gt;=160,"I",IF(I616&gt;=120,"II",IF(I616&gt;=80,"III",IF(I616=0,"","IV"))))</f>
      </c>
      <c r="J618" s="99"/>
      <c r="K618" s="99">
        <f>IF(K616&gt;=160,"I",IF(K616&gt;=120,"II",IF(K616&gt;=80,"III",IF(K616=0,"","IV"))))</f>
      </c>
      <c r="L618" s="99"/>
      <c r="M618" s="99">
        <f>IF(M616&gt;=160,"I",IF(M616&gt;=120,"II",IF(M616&gt;=80,"III",IF(M616=0,"","IV"))))</f>
      </c>
      <c r="N618" s="99"/>
      <c r="O618" s="97">
        <f>IF(O616&gt;0,"Penalty Applied","")</f>
      </c>
      <c r="P618" s="88" t="s">
        <v>55</v>
      </c>
      <c r="Q618" s="88"/>
      <c r="R618" s="88"/>
      <c r="S618" s="88"/>
      <c r="T618" s="88"/>
      <c r="U618" s="88"/>
      <c r="V618" s="88"/>
      <c r="W618" s="88"/>
      <c r="X618" s="89">
        <f>IF(P616&gt;=80,"I",IF(P616&gt;=60,"II",IF(P616&gt;=40,"III",IF(P616=0,"","IV"))))</f>
      </c>
      <c r="Y618" s="88" t="s">
        <v>55</v>
      </c>
      <c r="Z618" s="97">
        <f>IF(B618&gt;0,B618,"")</f>
      </c>
      <c r="AA618" s="91" t="s">
        <v>55</v>
      </c>
      <c r="AB618" s="88" t="s">
        <v>55</v>
      </c>
      <c r="AC618" s="91" t="s">
        <v>55</v>
      </c>
      <c r="AD618" s="88" t="s">
        <v>55</v>
      </c>
    </row>
    <row r="619" spans="1:30" s="3" customFormat="1" ht="12" customHeight="1" hidden="1">
      <c r="A619" s="95"/>
      <c r="B619" s="87"/>
      <c r="C619" s="99"/>
      <c r="D619" s="99"/>
      <c r="E619" s="99"/>
      <c r="F619" s="99"/>
      <c r="G619" s="99"/>
      <c r="H619" s="99"/>
      <c r="I619" s="99"/>
      <c r="J619" s="99"/>
      <c r="K619" s="99"/>
      <c r="L619" s="99"/>
      <c r="M619" s="99"/>
      <c r="N619" s="99"/>
      <c r="O619" s="97"/>
      <c r="P619" s="88"/>
      <c r="Q619" s="88"/>
      <c r="R619" s="88"/>
      <c r="S619" s="88"/>
      <c r="T619" s="88"/>
      <c r="U619" s="88"/>
      <c r="V619" s="88"/>
      <c r="W619" s="88"/>
      <c r="X619" s="89"/>
      <c r="Y619" s="88"/>
      <c r="Z619" s="97"/>
      <c r="AA619" s="91"/>
      <c r="AB619" s="88"/>
      <c r="AC619" s="91"/>
      <c r="AD619" s="88"/>
    </row>
    <row r="620" spans="1:30" s="3" customFormat="1" ht="12" customHeight="1" hidden="1">
      <c r="A620" s="96" t="str">
        <f>IF(AND(Input!C$129&gt;0,Input!C136&gt;0,Input!D136="Comments Only"),UPPER(Input!C$129),"Hide")</f>
        <v>Hide</v>
      </c>
      <c r="B620" s="87">
        <f>IF(Input!C$136&gt;0,UPPER(Input!C$136),"")</f>
      </c>
      <c r="C620" s="98" t="s">
        <v>54</v>
      </c>
      <c r="D620" s="98"/>
      <c r="E620" s="98" t="s">
        <v>54</v>
      </c>
      <c r="F620" s="98"/>
      <c r="G620" s="98" t="s">
        <v>54</v>
      </c>
      <c r="H620" s="98"/>
      <c r="I620" s="98" t="s">
        <v>54</v>
      </c>
      <c r="J620" s="98"/>
      <c r="K620" s="98" t="s">
        <v>54</v>
      </c>
      <c r="L620" s="98"/>
      <c r="M620" s="98" t="s">
        <v>54</v>
      </c>
      <c r="N620" s="98"/>
      <c r="O620" s="88" t="s">
        <v>55</v>
      </c>
      <c r="P620" s="88" t="s">
        <v>55</v>
      </c>
      <c r="Q620" s="88"/>
      <c r="R620" s="88"/>
      <c r="S620" s="88"/>
      <c r="T620" s="88"/>
      <c r="U620" s="88"/>
      <c r="V620" s="88"/>
      <c r="W620" s="88"/>
      <c r="X620" s="89" t="s">
        <v>55</v>
      </c>
      <c r="Y620" s="88" t="s">
        <v>55</v>
      </c>
      <c r="Z620" s="97">
        <f>IF(B620&gt;0,B620,"")</f>
      </c>
      <c r="AA620" s="91" t="s">
        <v>56</v>
      </c>
      <c r="AB620" s="88" t="s">
        <v>55</v>
      </c>
      <c r="AC620" s="91" t="s">
        <v>56</v>
      </c>
      <c r="AD620" s="88" t="s">
        <v>55</v>
      </c>
    </row>
    <row r="621" spans="1:30" s="3" customFormat="1" ht="12" customHeight="1" hidden="1">
      <c r="A621" s="96"/>
      <c r="B621" s="87"/>
      <c r="C621" s="98"/>
      <c r="D621" s="98"/>
      <c r="E621" s="98"/>
      <c r="F621" s="98"/>
      <c r="G621" s="98"/>
      <c r="H621" s="98"/>
      <c r="I621" s="98"/>
      <c r="J621" s="98"/>
      <c r="K621" s="98"/>
      <c r="L621" s="98"/>
      <c r="M621" s="98"/>
      <c r="N621" s="98"/>
      <c r="O621" s="88"/>
      <c r="P621" s="88"/>
      <c r="Q621" s="88"/>
      <c r="R621" s="88"/>
      <c r="S621" s="88"/>
      <c r="T621" s="88"/>
      <c r="U621" s="88"/>
      <c r="V621" s="88"/>
      <c r="W621" s="88"/>
      <c r="X621" s="89"/>
      <c r="Y621" s="88"/>
      <c r="Z621" s="97"/>
      <c r="AA621" s="91"/>
      <c r="AB621" s="88"/>
      <c r="AC621" s="91"/>
      <c r="AD621" s="88"/>
    </row>
    <row r="622" spans="1:30" ht="12" customHeight="1" hidden="1">
      <c r="A622" s="96" t="str">
        <f>IF(AND(Input!C$129&gt;0,Input!C137&gt;0,Input!D137="Competitive"),UPPER(Input!C$129),"Hide")</f>
        <v>Hide</v>
      </c>
      <c r="B622" s="87">
        <f>IF(Input!C$137&gt;0,UPPER(Input!C$137),"")</f>
      </c>
      <c r="C622" s="107"/>
      <c r="D622" s="107"/>
      <c r="E622" s="107"/>
      <c r="F622" s="107"/>
      <c r="G622" s="107"/>
      <c r="H622" s="107"/>
      <c r="I622" s="107"/>
      <c r="J622" s="107"/>
      <c r="K622" s="107"/>
      <c r="L622" s="107"/>
      <c r="M622" s="107"/>
      <c r="N622" s="107"/>
      <c r="O622" s="107"/>
      <c r="P622" s="88">
        <f>(C622+E622+G622+M622)*0.1+(I622+K622)*0.05-O622</f>
        <v>0</v>
      </c>
      <c r="Q622" s="88">
        <f>SUM(INT(C622*100000),INT(E622*100000),INT(G622*100000),INT(I622*50000),INT(K622*50000),INT(M622*100000),-(O622*1000000))</f>
        <v>0</v>
      </c>
      <c r="R622" s="88">
        <f>IF(Q622&gt;0,(RANK(Q622,(Q$574,Q$582,Q$590,Q$598,Q$606,Q$614,Q$622,Q$630,Q$638,Q$646))),"")</f>
      </c>
      <c r="S622" s="88">
        <f>C622+E622</f>
        <v>0</v>
      </c>
      <c r="T622" s="88">
        <f>IF(S622&gt;0,(RANK(S622,(S$574,S$582,S$590,S$598,S$606,S$614,S$622,S$630,S$638,S$646))),"")</f>
      </c>
      <c r="U622" s="88">
        <f>I622+K622</f>
        <v>0</v>
      </c>
      <c r="V622" s="88">
        <f>IF(U622&gt;0,(RANK(U622,(U$574,U$582,U$590,U$598,U$606,U$614,U$622,U$630,U$638,U$646))),"")</f>
      </c>
      <c r="W622" s="106">
        <f>IF((AND(Q622&gt;0,S622&gt;0,U622&gt;0)),1000000-(R622*10000+T622*100+V622),0)</f>
        <v>0</v>
      </c>
      <c r="X622" s="89">
        <f>IF(P622&gt;=80,"I",IF(P622&gt;=60,"II",IF(P622&gt;=40,"III",IF(P622=0,"","IV"))))</f>
      </c>
      <c r="Y622" s="88">
        <f>IF(W622&gt;0,(RANK(W622,(W$574,W$582,W$590,W$598,W$606,W$614,W$622,W$630,W$638,W$646))),"")</f>
      </c>
      <c r="Z622" s="97">
        <f>IF(B622&gt;0,B622,"")</f>
      </c>
      <c r="AA622" s="103"/>
      <c r="AB622" s="88">
        <f>IF(AA622&gt;0,(RANK(AA622,(AA$574,AA$582,AA$590,AA$598,AA$606,AA$614,AA$622,AA$630,AA$638,AA$646))),"")</f>
      </c>
      <c r="AC622" s="103"/>
      <c r="AD622" s="88">
        <f>IF(AC622&gt;0,(RANK(AC622,(AC$574,AC$582,AC$590,AC$598,AC$606,AC$614,AC$622,AC$630,AC$638,AC$646))),"")</f>
      </c>
    </row>
    <row r="623" spans="1:30" ht="12" customHeight="1" hidden="1">
      <c r="A623" s="96"/>
      <c r="B623" s="87"/>
      <c r="C623" s="27">
        <f>IF(C622&gt;0,C622*0.1,"")</f>
      </c>
      <c r="D623" s="26">
        <f>IF(C622&gt;0,(RANK(C622,(C$574,C$582,C$590,C$598,C$606,C$614,C$622,C$630,C$638,C$646))),"")</f>
      </c>
      <c r="E623" s="27">
        <f>IF(E622&gt;0,E622*0.1,"")</f>
      </c>
      <c r="F623" s="26">
        <f>IF(E622&gt;0,(RANK(E622,(E$574,E$582,E$590,E$598,E$606,E$614,E$622,E$630,E$638,E$646))),"")</f>
      </c>
      <c r="G623" s="27">
        <f>IF(G622&gt;0,G622*0.1,"")</f>
      </c>
      <c r="H623" s="26">
        <f>IF(G622&gt;0,(RANK(G622,(G$574,G$582,G$590,G$598,G$606,G$614,G$622,G$630,G$638,G$646))),"")</f>
      </c>
      <c r="I623" s="27">
        <f>IF(I622&gt;0,I622*0.05,"")</f>
      </c>
      <c r="J623" s="26">
        <f>IF(I622&gt;0,(RANK(I622,(I$574,I$582,I$590,I$598,I$606,I$614,I$622,I$630,I$638,I$646))),"")</f>
      </c>
      <c r="K623" s="27">
        <f>IF(K622&gt;0,K622*0.05,"")</f>
      </c>
      <c r="L623" s="26">
        <f>IF(K622&gt;0,(RANK(K622,(K$574,K$582,K$590,K$598,K$606,K$614,K$622,K$630,K$638,K$646))),"")</f>
      </c>
      <c r="M623" s="27">
        <f>IF(M622&gt;0,M622*0.1,"")</f>
      </c>
      <c r="N623" s="26">
        <f>IF(M622&gt;0,(RANK(M622,(M$574,M$582,M$590,M$598,M$606,M$614,M$622,M$630,M$638,M$646))),"")</f>
      </c>
      <c r="O623" s="107"/>
      <c r="P623" s="88"/>
      <c r="Q623" s="88"/>
      <c r="R623" s="88"/>
      <c r="S623" s="88"/>
      <c r="T623" s="88"/>
      <c r="U623" s="88"/>
      <c r="V623" s="88"/>
      <c r="W623" s="106"/>
      <c r="X623" s="89"/>
      <c r="Y623" s="88"/>
      <c r="Z623" s="97"/>
      <c r="AA623" s="103"/>
      <c r="AB623" s="88"/>
      <c r="AC623" s="103"/>
      <c r="AD623" s="88"/>
    </row>
    <row r="624" spans="1:30" s="3" customFormat="1" ht="12" customHeight="1" hidden="1">
      <c r="A624" s="92" t="str">
        <f>IF(AND(Input!C$129&gt;0,Input!C137&gt;0,Input!D137="Festival"),UPPER(Input!C$129),"Hide")</f>
        <v>Hide</v>
      </c>
      <c r="B624" s="86">
        <f>IF(Input!C$137&gt;0,(UPPER(Input!C$137)&amp;" (Scores)"),"")</f>
      </c>
      <c r="C624" s="104"/>
      <c r="D624" s="104"/>
      <c r="E624" s="104"/>
      <c r="F624" s="104"/>
      <c r="G624" s="104"/>
      <c r="H624" s="104"/>
      <c r="I624" s="104"/>
      <c r="J624" s="104"/>
      <c r="K624" s="104"/>
      <c r="L624" s="104"/>
      <c r="M624" s="104"/>
      <c r="N624" s="104"/>
      <c r="O624" s="48"/>
      <c r="P624" s="49">
        <f>(C624+E624+G624+M624)*0.1+(I624+K624)*0.05-O624</f>
        <v>0</v>
      </c>
      <c r="Q624" s="90"/>
      <c r="R624" s="90"/>
      <c r="S624" s="90"/>
      <c r="T624" s="90"/>
      <c r="U624" s="90"/>
      <c r="V624" s="90"/>
      <c r="W624" s="90"/>
      <c r="X624" s="102"/>
      <c r="Y624" s="101"/>
      <c r="Z624" s="105">
        <f>IF(B624&gt;0,B624,"")</f>
      </c>
      <c r="AA624" s="100"/>
      <c r="AB624" s="101"/>
      <c r="AC624" s="100"/>
      <c r="AD624" s="101"/>
    </row>
    <row r="625" spans="1:30" s="3" customFormat="1" ht="12" customHeight="1" hidden="1">
      <c r="A625" s="93"/>
      <c r="B625" s="86"/>
      <c r="C625" s="90" t="s">
        <v>57</v>
      </c>
      <c r="D625" s="90"/>
      <c r="E625" s="90"/>
      <c r="F625" s="90"/>
      <c r="G625" s="90"/>
      <c r="H625" s="90"/>
      <c r="I625" s="90"/>
      <c r="J625" s="90"/>
      <c r="K625" s="90"/>
      <c r="L625" s="90"/>
      <c r="M625" s="90"/>
      <c r="N625" s="90"/>
      <c r="O625" s="90"/>
      <c r="P625" s="90"/>
      <c r="Q625" s="90"/>
      <c r="R625" s="90"/>
      <c r="S625" s="90"/>
      <c r="T625" s="90"/>
      <c r="U625" s="90"/>
      <c r="V625" s="90"/>
      <c r="W625" s="90"/>
      <c r="X625" s="102"/>
      <c r="Y625" s="101"/>
      <c r="Z625" s="105"/>
      <c r="AA625" s="100"/>
      <c r="AB625" s="101"/>
      <c r="AC625" s="100"/>
      <c r="AD625" s="101"/>
    </row>
    <row r="626" spans="1:30" s="3" customFormat="1" ht="12" customHeight="1" hidden="1">
      <c r="A626" s="94" t="str">
        <f>IF(AND(Input!C$129&gt;0,Input!C137&gt;0,Input!D137="Festival"),UPPER(Input!C$129),"Hide")</f>
        <v>Hide</v>
      </c>
      <c r="B626" s="87">
        <f>IF(Input!C$137&gt;0,UPPER(Input!C$137),"")</f>
      </c>
      <c r="C626" s="99">
        <f>IF(C624&gt;=160,"I",IF(C624&gt;=120,"II",IF(C624&gt;=80,"III",IF(C624=0,"","IV"))))</f>
      </c>
      <c r="D626" s="99"/>
      <c r="E626" s="99">
        <f>IF(E624&gt;=160,"I",IF(E624&gt;=120,"II",IF(E624&gt;=80,"III",IF(E624=0,"","IV"))))</f>
      </c>
      <c r="F626" s="99"/>
      <c r="G626" s="99">
        <f>IF(G624&gt;=160,"I",IF(G624&gt;=120,"II",IF(G624&gt;=80,"III",IF(G624=0,"","IV"))))</f>
      </c>
      <c r="H626" s="99"/>
      <c r="I626" s="99">
        <f>IF(I624&gt;=160,"I",IF(I624&gt;=120,"II",IF(I624&gt;=80,"III",IF(I624=0,"","IV"))))</f>
      </c>
      <c r="J626" s="99"/>
      <c r="K626" s="99">
        <f>IF(K624&gt;=160,"I",IF(K624&gt;=120,"II",IF(K624&gt;=80,"III",IF(K624=0,"","IV"))))</f>
      </c>
      <c r="L626" s="99"/>
      <c r="M626" s="99">
        <f>IF(M624&gt;=160,"I",IF(M624&gt;=120,"II",IF(M624&gt;=80,"III",IF(M624=0,"","IV"))))</f>
      </c>
      <c r="N626" s="99"/>
      <c r="O626" s="97">
        <f>IF(O624&gt;0,"Penalty Applied","")</f>
      </c>
      <c r="P626" s="88" t="s">
        <v>55</v>
      </c>
      <c r="Q626" s="88"/>
      <c r="R626" s="88"/>
      <c r="S626" s="88"/>
      <c r="T626" s="88"/>
      <c r="U626" s="88"/>
      <c r="V626" s="88"/>
      <c r="W626" s="88"/>
      <c r="X626" s="89">
        <f>IF(P624&gt;=80,"I",IF(P624&gt;=60,"II",IF(P624&gt;=40,"III",IF(P624=0,"","IV"))))</f>
      </c>
      <c r="Y626" s="88" t="s">
        <v>55</v>
      </c>
      <c r="Z626" s="97">
        <f>IF(B626&gt;0,B626,"")</f>
      </c>
      <c r="AA626" s="91" t="s">
        <v>55</v>
      </c>
      <c r="AB626" s="88" t="s">
        <v>55</v>
      </c>
      <c r="AC626" s="91" t="s">
        <v>55</v>
      </c>
      <c r="AD626" s="88" t="s">
        <v>55</v>
      </c>
    </row>
    <row r="627" spans="1:30" s="3" customFormat="1" ht="12" customHeight="1" hidden="1">
      <c r="A627" s="95"/>
      <c r="B627" s="87"/>
      <c r="C627" s="99"/>
      <c r="D627" s="99"/>
      <c r="E627" s="99"/>
      <c r="F627" s="99"/>
      <c r="G627" s="99"/>
      <c r="H627" s="99"/>
      <c r="I627" s="99"/>
      <c r="J627" s="99"/>
      <c r="K627" s="99"/>
      <c r="L627" s="99"/>
      <c r="M627" s="99"/>
      <c r="N627" s="99"/>
      <c r="O627" s="97"/>
      <c r="P627" s="88"/>
      <c r="Q627" s="88"/>
      <c r="R627" s="88"/>
      <c r="S627" s="88"/>
      <c r="T627" s="88"/>
      <c r="U627" s="88"/>
      <c r="V627" s="88"/>
      <c r="W627" s="88"/>
      <c r="X627" s="89"/>
      <c r="Y627" s="88"/>
      <c r="Z627" s="97"/>
      <c r="AA627" s="91"/>
      <c r="AB627" s="88"/>
      <c r="AC627" s="91"/>
      <c r="AD627" s="88"/>
    </row>
    <row r="628" spans="1:30" s="3" customFormat="1" ht="12" customHeight="1" hidden="1">
      <c r="A628" s="96" t="str">
        <f>IF(AND(Input!C$129&gt;0,Input!C137&gt;0,Input!D137="Comments Only"),UPPER(Input!C$129),"Hide")</f>
        <v>Hide</v>
      </c>
      <c r="B628" s="87">
        <f>IF(Input!C$137&gt;0,UPPER(Input!C$137),"")</f>
      </c>
      <c r="C628" s="98" t="s">
        <v>54</v>
      </c>
      <c r="D628" s="98"/>
      <c r="E628" s="98" t="s">
        <v>54</v>
      </c>
      <c r="F628" s="98"/>
      <c r="G628" s="98" t="s">
        <v>54</v>
      </c>
      <c r="H628" s="98"/>
      <c r="I628" s="98" t="s">
        <v>54</v>
      </c>
      <c r="J628" s="98"/>
      <c r="K628" s="98" t="s">
        <v>54</v>
      </c>
      <c r="L628" s="98"/>
      <c r="M628" s="98" t="s">
        <v>54</v>
      </c>
      <c r="N628" s="98"/>
      <c r="O628" s="88" t="s">
        <v>55</v>
      </c>
      <c r="P628" s="88" t="s">
        <v>55</v>
      </c>
      <c r="Q628" s="88"/>
      <c r="R628" s="88"/>
      <c r="S628" s="88"/>
      <c r="T628" s="88"/>
      <c r="U628" s="88"/>
      <c r="V628" s="88"/>
      <c r="W628" s="88"/>
      <c r="X628" s="89" t="s">
        <v>55</v>
      </c>
      <c r="Y628" s="88" t="s">
        <v>55</v>
      </c>
      <c r="Z628" s="97">
        <f>IF(B628&gt;0,B628,"")</f>
      </c>
      <c r="AA628" s="91" t="s">
        <v>56</v>
      </c>
      <c r="AB628" s="88" t="s">
        <v>55</v>
      </c>
      <c r="AC628" s="91" t="s">
        <v>56</v>
      </c>
      <c r="AD628" s="88" t="s">
        <v>55</v>
      </c>
    </row>
    <row r="629" spans="1:30" s="3" customFormat="1" ht="12" customHeight="1" hidden="1">
      <c r="A629" s="96"/>
      <c r="B629" s="87"/>
      <c r="C629" s="98"/>
      <c r="D629" s="98"/>
      <c r="E629" s="98"/>
      <c r="F629" s="98"/>
      <c r="G629" s="98"/>
      <c r="H629" s="98"/>
      <c r="I629" s="98"/>
      <c r="J629" s="98"/>
      <c r="K629" s="98"/>
      <c r="L629" s="98"/>
      <c r="M629" s="98"/>
      <c r="N629" s="98"/>
      <c r="O629" s="88"/>
      <c r="P629" s="88"/>
      <c r="Q629" s="88"/>
      <c r="R629" s="88"/>
      <c r="S629" s="88"/>
      <c r="T629" s="88"/>
      <c r="U629" s="88"/>
      <c r="V629" s="88"/>
      <c r="W629" s="88"/>
      <c r="X629" s="89"/>
      <c r="Y629" s="88"/>
      <c r="Z629" s="97"/>
      <c r="AA629" s="91"/>
      <c r="AB629" s="88"/>
      <c r="AC629" s="91"/>
      <c r="AD629" s="88"/>
    </row>
    <row r="630" spans="1:30" ht="12" customHeight="1" hidden="1">
      <c r="A630" s="96" t="str">
        <f>IF(AND(Input!C$129&gt;0,Input!C138&gt;0,Input!D138="Competitive"),UPPER(Input!C$129),"Hide")</f>
        <v>Hide</v>
      </c>
      <c r="B630" s="87">
        <f>IF(Input!C$138&gt;0,UPPER(Input!C$138),"")</f>
      </c>
      <c r="C630" s="107"/>
      <c r="D630" s="107"/>
      <c r="E630" s="107"/>
      <c r="F630" s="107"/>
      <c r="G630" s="107"/>
      <c r="H630" s="107"/>
      <c r="I630" s="107"/>
      <c r="J630" s="107"/>
      <c r="K630" s="107"/>
      <c r="L630" s="107"/>
      <c r="M630" s="107"/>
      <c r="N630" s="107"/>
      <c r="O630" s="107"/>
      <c r="P630" s="88">
        <f>(C630+E630+G630+M630)*0.1+(I630+K630)*0.05-O630</f>
        <v>0</v>
      </c>
      <c r="Q630" s="88">
        <f>SUM(INT(C630*100000),INT(E630*100000),INT(G630*100000),INT(I630*50000),INT(K630*50000),INT(M630*100000),-(O630*1000000))</f>
        <v>0</v>
      </c>
      <c r="R630" s="88">
        <f>IF(Q630&gt;0,(RANK(Q630,(Q$574,Q$582,Q$590,Q$598,Q$606,Q$614,Q$622,Q$630,Q$638,Q$646))),"")</f>
      </c>
      <c r="S630" s="88">
        <f>C630+E630</f>
        <v>0</v>
      </c>
      <c r="T630" s="88">
        <f>IF(S630&gt;0,(RANK(S630,(S$574,S$582,S$590,S$598,S$606,S$614,S$622,S$630,S$638,S$646))),"")</f>
      </c>
      <c r="U630" s="88">
        <f>I630+K630</f>
        <v>0</v>
      </c>
      <c r="V630" s="88">
        <f>IF(U630&gt;0,(RANK(U630,(U$574,U$582,U$590,U$598,U$606,U$614,U$622,U$630,U$638,U$646))),"")</f>
      </c>
      <c r="W630" s="106">
        <f>IF((AND(Q630&gt;0,S630&gt;0,U630&gt;0)),1000000-(R630*10000+T630*100+V630),0)</f>
        <v>0</v>
      </c>
      <c r="X630" s="89">
        <f>IF(P630&gt;=80,"I",IF(P630&gt;=60,"II",IF(P630&gt;=40,"III",IF(P630=0,"","IV"))))</f>
      </c>
      <c r="Y630" s="88">
        <f>IF(W630&gt;0,(RANK(W630,(W$574,W$582,W$590,W$598,W$606,W$614,W$622,W$630,W$638,W$646))),"")</f>
      </c>
      <c r="Z630" s="97">
        <f>IF(B630&gt;0,B630,"")</f>
      </c>
      <c r="AA630" s="103"/>
      <c r="AB630" s="88">
        <f>IF(AA630&gt;0,(RANK(AA630,(AA$574,AA$582,AA$590,AA$598,AA$606,AA$614,AA$622,AA$630,AA$638,AA$646))),"")</f>
      </c>
      <c r="AC630" s="103"/>
      <c r="AD630" s="88">
        <f>IF(AC630&gt;0,(RANK(AC630,(AC$574,AC$582,AC$590,AC$598,AC$606,AC$614,AC$622,AC$630,AC$638,AC$646))),"")</f>
      </c>
    </row>
    <row r="631" spans="1:30" ht="12" customHeight="1" hidden="1">
      <c r="A631" s="96"/>
      <c r="B631" s="87"/>
      <c r="C631" s="27">
        <f>IF(C630&gt;0,C630*0.1,"")</f>
      </c>
      <c r="D631" s="26">
        <f>IF(C630&gt;0,(RANK(C630,(C$574,C$582,C$590,C$598,C$606,C$614,C$622,C$630,C$638,C$646))),"")</f>
      </c>
      <c r="E631" s="27">
        <f>IF(E630&gt;0,E630*0.1,"")</f>
      </c>
      <c r="F631" s="26">
        <f>IF(E630&gt;0,(RANK(E630,(E$574,E$582,E$590,E$598,E$606,E$614,E$622,E$630,E$638,E$646))),"")</f>
      </c>
      <c r="G631" s="27">
        <f>IF(G630&gt;0,G630*0.1,"")</f>
      </c>
      <c r="H631" s="26">
        <f>IF(G630&gt;0,(RANK(G630,(G$574,G$582,G$590,G$598,G$606,G$614,G$622,G$630,G$638,G$646))),"")</f>
      </c>
      <c r="I631" s="27">
        <f>IF(I630&gt;0,I630*0.05,"")</f>
      </c>
      <c r="J631" s="26">
        <f>IF(I630&gt;0,(RANK(I630,(I$574,I$582,I$590,I$598,I$606,I$614,I$622,I$630,I$638,I$646))),"")</f>
      </c>
      <c r="K631" s="27">
        <f>IF(K630&gt;0,K630*0.05,"")</f>
      </c>
      <c r="L631" s="26">
        <f>IF(K630&gt;0,(RANK(K630,(K$574,K$582,K$590,K$598,K$606,K$614,K$622,K$630,K$638,K$646))),"")</f>
      </c>
      <c r="M631" s="27">
        <f>IF(M630&gt;0,M630*0.1,"")</f>
      </c>
      <c r="N631" s="26">
        <f>IF(M630&gt;0,(RANK(M630,(M$574,M$582,M$590,M$598,M$606,M$614,M$622,M$630,M$638,M$646))),"")</f>
      </c>
      <c r="O631" s="107"/>
      <c r="P631" s="88"/>
      <c r="Q631" s="88"/>
      <c r="R631" s="88"/>
      <c r="S631" s="88"/>
      <c r="T631" s="88"/>
      <c r="U631" s="88"/>
      <c r="V631" s="88"/>
      <c r="W631" s="106"/>
      <c r="X631" s="89"/>
      <c r="Y631" s="88"/>
      <c r="Z631" s="97"/>
      <c r="AA631" s="103"/>
      <c r="AB631" s="88"/>
      <c r="AC631" s="103"/>
      <c r="AD631" s="88"/>
    </row>
    <row r="632" spans="1:30" s="3" customFormat="1" ht="12" customHeight="1" hidden="1">
      <c r="A632" s="92" t="str">
        <f>IF(AND(Input!C$129&gt;0,Input!C138&gt;0,Input!D138="Festival"),UPPER(Input!C$129),"Hide")</f>
        <v>Hide</v>
      </c>
      <c r="B632" s="86">
        <f>IF(Input!C$138&gt;0,(UPPER(Input!C$138)&amp;" (Scores)"),"")</f>
      </c>
      <c r="C632" s="104"/>
      <c r="D632" s="104"/>
      <c r="E632" s="104"/>
      <c r="F632" s="104"/>
      <c r="G632" s="104"/>
      <c r="H632" s="104"/>
      <c r="I632" s="104"/>
      <c r="J632" s="104"/>
      <c r="K632" s="104"/>
      <c r="L632" s="104"/>
      <c r="M632" s="104"/>
      <c r="N632" s="104"/>
      <c r="O632" s="48"/>
      <c r="P632" s="49">
        <f>(C632+E632+G632+M632)*0.1+(I632+K632)*0.05-O632</f>
        <v>0</v>
      </c>
      <c r="Q632" s="90"/>
      <c r="R632" s="90"/>
      <c r="S632" s="90"/>
      <c r="T632" s="90"/>
      <c r="U632" s="90"/>
      <c r="V632" s="90"/>
      <c r="W632" s="90"/>
      <c r="X632" s="102"/>
      <c r="Y632" s="101"/>
      <c r="Z632" s="105">
        <f>IF(B632&gt;0,B632,"")</f>
      </c>
      <c r="AA632" s="100"/>
      <c r="AB632" s="101"/>
      <c r="AC632" s="100"/>
      <c r="AD632" s="101"/>
    </row>
    <row r="633" spans="1:30" s="3" customFormat="1" ht="12" customHeight="1" hidden="1">
      <c r="A633" s="93"/>
      <c r="B633" s="86"/>
      <c r="C633" s="90" t="s">
        <v>57</v>
      </c>
      <c r="D633" s="90"/>
      <c r="E633" s="90"/>
      <c r="F633" s="90"/>
      <c r="G633" s="90"/>
      <c r="H633" s="90"/>
      <c r="I633" s="90"/>
      <c r="J633" s="90"/>
      <c r="K633" s="90"/>
      <c r="L633" s="90"/>
      <c r="M633" s="90"/>
      <c r="N633" s="90"/>
      <c r="O633" s="90"/>
      <c r="P633" s="90"/>
      <c r="Q633" s="90"/>
      <c r="R633" s="90"/>
      <c r="S633" s="90"/>
      <c r="T633" s="90"/>
      <c r="U633" s="90"/>
      <c r="V633" s="90"/>
      <c r="W633" s="90"/>
      <c r="X633" s="102"/>
      <c r="Y633" s="101"/>
      <c r="Z633" s="105"/>
      <c r="AA633" s="100"/>
      <c r="AB633" s="101"/>
      <c r="AC633" s="100"/>
      <c r="AD633" s="101"/>
    </row>
    <row r="634" spans="1:30" s="3" customFormat="1" ht="12" customHeight="1" hidden="1">
      <c r="A634" s="94" t="str">
        <f>IF(AND(Input!C$129&gt;0,Input!C138&gt;0,Input!D138="Festival"),UPPER(Input!C$129),"Hide")</f>
        <v>Hide</v>
      </c>
      <c r="B634" s="87">
        <f>IF(Input!C$138&gt;0,UPPER(Input!C$138),"")</f>
      </c>
      <c r="C634" s="99">
        <f>IF(C632&gt;=160,"I",IF(C632&gt;=120,"II",IF(C632&gt;=80,"III",IF(C632=0,"","IV"))))</f>
      </c>
      <c r="D634" s="99"/>
      <c r="E634" s="99">
        <f>IF(E632&gt;=160,"I",IF(E632&gt;=120,"II",IF(E632&gt;=80,"III",IF(E632=0,"","IV"))))</f>
      </c>
      <c r="F634" s="99"/>
      <c r="G634" s="99">
        <f>IF(G632&gt;=160,"I",IF(G632&gt;=120,"II",IF(G632&gt;=80,"III",IF(G632=0,"","IV"))))</f>
      </c>
      <c r="H634" s="99"/>
      <c r="I634" s="99">
        <f>IF(I632&gt;=160,"I",IF(I632&gt;=120,"II",IF(I632&gt;=80,"III",IF(I632=0,"","IV"))))</f>
      </c>
      <c r="J634" s="99"/>
      <c r="K634" s="99">
        <f>IF(K632&gt;=160,"I",IF(K632&gt;=120,"II",IF(K632&gt;=80,"III",IF(K632=0,"","IV"))))</f>
      </c>
      <c r="L634" s="99"/>
      <c r="M634" s="99">
        <f>IF(M632&gt;=160,"I",IF(M632&gt;=120,"II",IF(M632&gt;=80,"III",IF(M632=0,"","IV"))))</f>
      </c>
      <c r="N634" s="99"/>
      <c r="O634" s="97">
        <f>IF(O632&gt;0,"Penalty Applied","")</f>
      </c>
      <c r="P634" s="88" t="s">
        <v>55</v>
      </c>
      <c r="Q634" s="88"/>
      <c r="R634" s="88"/>
      <c r="S634" s="88"/>
      <c r="T634" s="88"/>
      <c r="U634" s="88"/>
      <c r="V634" s="88"/>
      <c r="W634" s="88"/>
      <c r="X634" s="89">
        <f>IF(P632&gt;=80,"I",IF(P632&gt;=60,"II",IF(P632&gt;=40,"III",IF(P632=0,"","IV"))))</f>
      </c>
      <c r="Y634" s="88" t="s">
        <v>55</v>
      </c>
      <c r="Z634" s="97">
        <f>IF(B634&gt;0,B634,"")</f>
      </c>
      <c r="AA634" s="91" t="s">
        <v>55</v>
      </c>
      <c r="AB634" s="88" t="s">
        <v>55</v>
      </c>
      <c r="AC634" s="91" t="s">
        <v>55</v>
      </c>
      <c r="AD634" s="88" t="s">
        <v>55</v>
      </c>
    </row>
    <row r="635" spans="1:30" s="3" customFormat="1" ht="12" customHeight="1" hidden="1">
      <c r="A635" s="95"/>
      <c r="B635" s="87"/>
      <c r="C635" s="99"/>
      <c r="D635" s="99"/>
      <c r="E635" s="99"/>
      <c r="F635" s="99"/>
      <c r="G635" s="99"/>
      <c r="H635" s="99"/>
      <c r="I635" s="99"/>
      <c r="J635" s="99"/>
      <c r="K635" s="99"/>
      <c r="L635" s="99"/>
      <c r="M635" s="99"/>
      <c r="N635" s="99"/>
      <c r="O635" s="97"/>
      <c r="P635" s="88"/>
      <c r="Q635" s="88"/>
      <c r="R635" s="88"/>
      <c r="S635" s="88"/>
      <c r="T635" s="88"/>
      <c r="U635" s="88"/>
      <c r="V635" s="88"/>
      <c r="W635" s="88"/>
      <c r="X635" s="89"/>
      <c r="Y635" s="88"/>
      <c r="Z635" s="97"/>
      <c r="AA635" s="91"/>
      <c r="AB635" s="88"/>
      <c r="AC635" s="91"/>
      <c r="AD635" s="88"/>
    </row>
    <row r="636" spans="1:30" s="3" customFormat="1" ht="12" customHeight="1" hidden="1">
      <c r="A636" s="96" t="str">
        <f>IF(AND(Input!C$129&gt;0,Input!C138&gt;0,Input!D138="Comments Only"),UPPER(Input!C$129),"Hide")</f>
        <v>Hide</v>
      </c>
      <c r="B636" s="87">
        <f>IF(Input!C$138&gt;0,UPPER(Input!C$138),"")</f>
      </c>
      <c r="C636" s="98" t="s">
        <v>54</v>
      </c>
      <c r="D636" s="98"/>
      <c r="E636" s="98" t="s">
        <v>54</v>
      </c>
      <c r="F636" s="98"/>
      <c r="G636" s="98" t="s">
        <v>54</v>
      </c>
      <c r="H636" s="98"/>
      <c r="I636" s="98" t="s">
        <v>54</v>
      </c>
      <c r="J636" s="98"/>
      <c r="K636" s="98" t="s">
        <v>54</v>
      </c>
      <c r="L636" s="98"/>
      <c r="M636" s="98" t="s">
        <v>54</v>
      </c>
      <c r="N636" s="98"/>
      <c r="O636" s="88" t="s">
        <v>55</v>
      </c>
      <c r="P636" s="88" t="s">
        <v>55</v>
      </c>
      <c r="Q636" s="88"/>
      <c r="R636" s="88"/>
      <c r="S636" s="88"/>
      <c r="T636" s="88"/>
      <c r="U636" s="88"/>
      <c r="V636" s="88"/>
      <c r="W636" s="88"/>
      <c r="X636" s="89" t="s">
        <v>55</v>
      </c>
      <c r="Y636" s="88" t="s">
        <v>55</v>
      </c>
      <c r="Z636" s="97">
        <f>IF(B636&gt;0,B636,"")</f>
      </c>
      <c r="AA636" s="91" t="s">
        <v>56</v>
      </c>
      <c r="AB636" s="88" t="s">
        <v>55</v>
      </c>
      <c r="AC636" s="91" t="s">
        <v>56</v>
      </c>
      <c r="AD636" s="88" t="s">
        <v>55</v>
      </c>
    </row>
    <row r="637" spans="1:30" s="3" customFormat="1" ht="12" customHeight="1" hidden="1">
      <c r="A637" s="96"/>
      <c r="B637" s="87"/>
      <c r="C637" s="98"/>
      <c r="D637" s="98"/>
      <c r="E637" s="98"/>
      <c r="F637" s="98"/>
      <c r="G637" s="98"/>
      <c r="H637" s="98"/>
      <c r="I637" s="98"/>
      <c r="J637" s="98"/>
      <c r="K637" s="98"/>
      <c r="L637" s="98"/>
      <c r="M637" s="98"/>
      <c r="N637" s="98"/>
      <c r="O637" s="88"/>
      <c r="P637" s="88"/>
      <c r="Q637" s="88"/>
      <c r="R637" s="88"/>
      <c r="S637" s="88"/>
      <c r="T637" s="88"/>
      <c r="U637" s="88"/>
      <c r="V637" s="88"/>
      <c r="W637" s="88"/>
      <c r="X637" s="89"/>
      <c r="Y637" s="88"/>
      <c r="Z637" s="97"/>
      <c r="AA637" s="91"/>
      <c r="AB637" s="88"/>
      <c r="AC637" s="91"/>
      <c r="AD637" s="88"/>
    </row>
    <row r="638" spans="1:30" ht="12" customHeight="1" hidden="1">
      <c r="A638" s="96" t="str">
        <f>IF(AND(Input!C$129&gt;0,Input!C139&gt;0,Input!D139="Competitive"),UPPER(Input!C$129),"Hide")</f>
        <v>Hide</v>
      </c>
      <c r="B638" s="87">
        <f>IF(Input!C$139&gt;0,UPPER(Input!C$139),"")</f>
      </c>
      <c r="C638" s="107"/>
      <c r="D638" s="107"/>
      <c r="E638" s="107"/>
      <c r="F638" s="107"/>
      <c r="G638" s="107"/>
      <c r="H638" s="107"/>
      <c r="I638" s="107"/>
      <c r="J638" s="107"/>
      <c r="K638" s="107"/>
      <c r="L638" s="107"/>
      <c r="M638" s="107"/>
      <c r="N638" s="107"/>
      <c r="O638" s="107"/>
      <c r="P638" s="88">
        <f>(C638+E638+G638+M638)*0.1+(I638+K638)*0.05-O638</f>
        <v>0</v>
      </c>
      <c r="Q638" s="88">
        <f>SUM(INT(C638*100000),INT(E638*100000),INT(G638*100000),INT(I638*50000),INT(K638*50000),INT(M638*100000),-(O638*1000000))</f>
        <v>0</v>
      </c>
      <c r="R638" s="88">
        <f>IF(Q638&gt;0,(RANK(Q638,(Q$574,Q$582,Q$590,Q$598,Q$606,Q$614,Q$622,Q$630,Q$638,Q$646))),"")</f>
      </c>
      <c r="S638" s="88">
        <f>C638+E638</f>
        <v>0</v>
      </c>
      <c r="T638" s="88">
        <f>IF(S638&gt;0,(RANK(S638,(S$574,S$582,S$590,S$598,S$606,S$614,S$622,S$630,S$638,S$646))),"")</f>
      </c>
      <c r="U638" s="88">
        <f>I638+K638</f>
        <v>0</v>
      </c>
      <c r="V638" s="88">
        <f>IF(U638&gt;0,(RANK(U638,(U$574,U$582,U$590,U$598,U$606,U$614,U$622,U$630,U$638,U$646))),"")</f>
      </c>
      <c r="W638" s="106">
        <f>IF((AND(Q638&gt;0,S638&gt;0,U638&gt;0)),1000000-(R638*10000+T638*100+V638),0)</f>
        <v>0</v>
      </c>
      <c r="X638" s="89">
        <f>IF(P638&gt;=80,"I",IF(P638&gt;=60,"II",IF(P638&gt;=40,"III",IF(P638=0,"","IV"))))</f>
      </c>
      <c r="Y638" s="88">
        <f>IF(W638&gt;0,(RANK(W638,(W$574,W$582,W$590,W$598,W$606,W$614,W$622,W$630,W$638,W$646))),"")</f>
      </c>
      <c r="Z638" s="97">
        <f>IF(B638&gt;0,B638,"")</f>
      </c>
      <c r="AA638" s="103"/>
      <c r="AB638" s="88">
        <f>IF(AA638&gt;0,(RANK(AA638,(AA$574,AA$582,AA$590,AA$598,AA$606,AA$614,AA$622,AA$630,AA$638,AA$646))),"")</f>
      </c>
      <c r="AC638" s="103"/>
      <c r="AD638" s="88">
        <f>IF(AC638&gt;0,(RANK(AC638,(AC$574,AC$582,AC$590,AC$598,AC$606,AC$614,AC$622,AC$630,AC$638,AC$646))),"")</f>
      </c>
    </row>
    <row r="639" spans="1:30" ht="12" customHeight="1" hidden="1">
      <c r="A639" s="96"/>
      <c r="B639" s="87"/>
      <c r="C639" s="27">
        <f>IF(C638&gt;0,C638*0.1,"")</f>
      </c>
      <c r="D639" s="26">
        <f>IF(C638&gt;0,(RANK(C638,(C$574,C$582,C$590,C$598,C$606,C$614,C$622,C$630,C$638,C$646))),"")</f>
      </c>
      <c r="E639" s="27">
        <f>IF(E638&gt;0,E638*0.1,"")</f>
      </c>
      <c r="F639" s="26">
        <f>IF(E638&gt;0,(RANK(E638,(E$574,E$582,E$590,E$598,E$606,E$614,E$622,E$630,E$638,E$646))),"")</f>
      </c>
      <c r="G639" s="27">
        <f>IF(G638&gt;0,G638*0.1,"")</f>
      </c>
      <c r="H639" s="26">
        <f>IF(G638&gt;0,(RANK(G638,(G$574,G$582,G$590,G$598,G$606,G$614,G$622,G$630,G$638,G$646))),"")</f>
      </c>
      <c r="I639" s="27">
        <f>IF(I638&gt;0,I638*0.05,"")</f>
      </c>
      <c r="J639" s="26">
        <f>IF(I638&gt;0,(RANK(I638,(I$574,I$582,I$590,I$598,I$606,I$614,I$622,I$630,I$638,I$646))),"")</f>
      </c>
      <c r="K639" s="27">
        <f>IF(K638&gt;0,K638*0.05,"")</f>
      </c>
      <c r="L639" s="26">
        <f>IF(K638&gt;0,(RANK(K638,(K$574,K$582,K$590,K$598,K$606,K$614,K$622,K$630,K$638,K$646))),"")</f>
      </c>
      <c r="M639" s="27">
        <f>IF(M638&gt;0,M638*0.1,"")</f>
      </c>
      <c r="N639" s="26">
        <f>IF(M638&gt;0,(RANK(M638,(M$574,M$582,M$590,M$598,M$606,M$614,M$622,M$630,M$638,M$646))),"")</f>
      </c>
      <c r="O639" s="107"/>
      <c r="P639" s="88"/>
      <c r="Q639" s="88"/>
      <c r="R639" s="88"/>
      <c r="S639" s="88"/>
      <c r="T639" s="88"/>
      <c r="U639" s="88"/>
      <c r="V639" s="88"/>
      <c r="W639" s="106"/>
      <c r="X639" s="89"/>
      <c r="Y639" s="88"/>
      <c r="Z639" s="97"/>
      <c r="AA639" s="103"/>
      <c r="AB639" s="88"/>
      <c r="AC639" s="103"/>
      <c r="AD639" s="88"/>
    </row>
    <row r="640" spans="1:30" s="3" customFormat="1" ht="12" customHeight="1" hidden="1">
      <c r="A640" s="92" t="str">
        <f>IF(AND(Input!C$129&gt;0,Input!C139&gt;0,Input!D139="Festival"),UPPER(Input!C$129),"Hide")</f>
        <v>Hide</v>
      </c>
      <c r="B640" s="86">
        <f>IF(Input!C$139&gt;0,(UPPER(Input!C$139)&amp;" (Scores)"),"")</f>
      </c>
      <c r="C640" s="104"/>
      <c r="D640" s="104"/>
      <c r="E640" s="104"/>
      <c r="F640" s="104"/>
      <c r="G640" s="104"/>
      <c r="H640" s="104"/>
      <c r="I640" s="104"/>
      <c r="J640" s="104"/>
      <c r="K640" s="104"/>
      <c r="L640" s="104"/>
      <c r="M640" s="104"/>
      <c r="N640" s="104"/>
      <c r="O640" s="48"/>
      <c r="P640" s="49">
        <f>(C640+E640+G640+M640)*0.1+(I640+K640)*0.05-O640</f>
        <v>0</v>
      </c>
      <c r="Q640" s="90"/>
      <c r="R640" s="90"/>
      <c r="S640" s="90"/>
      <c r="T640" s="90"/>
      <c r="U640" s="90"/>
      <c r="V640" s="90"/>
      <c r="W640" s="90"/>
      <c r="X640" s="102"/>
      <c r="Y640" s="101"/>
      <c r="Z640" s="105">
        <f>IF(B640&gt;0,B640,"")</f>
      </c>
      <c r="AA640" s="100"/>
      <c r="AB640" s="101"/>
      <c r="AC640" s="100"/>
      <c r="AD640" s="101"/>
    </row>
    <row r="641" spans="1:30" s="3" customFormat="1" ht="12" customHeight="1" hidden="1">
      <c r="A641" s="93"/>
      <c r="B641" s="86"/>
      <c r="C641" s="90" t="s">
        <v>57</v>
      </c>
      <c r="D641" s="90"/>
      <c r="E641" s="90"/>
      <c r="F641" s="90"/>
      <c r="G641" s="90"/>
      <c r="H641" s="90"/>
      <c r="I641" s="90"/>
      <c r="J641" s="90"/>
      <c r="K641" s="90"/>
      <c r="L641" s="90"/>
      <c r="M641" s="90"/>
      <c r="N641" s="90"/>
      <c r="O641" s="90"/>
      <c r="P641" s="90"/>
      <c r="Q641" s="90"/>
      <c r="R641" s="90"/>
      <c r="S641" s="90"/>
      <c r="T641" s="90"/>
      <c r="U641" s="90"/>
      <c r="V641" s="90"/>
      <c r="W641" s="90"/>
      <c r="X641" s="102"/>
      <c r="Y641" s="101"/>
      <c r="Z641" s="105"/>
      <c r="AA641" s="100"/>
      <c r="AB641" s="101"/>
      <c r="AC641" s="100"/>
      <c r="AD641" s="101"/>
    </row>
    <row r="642" spans="1:30" s="3" customFormat="1" ht="12" customHeight="1" hidden="1">
      <c r="A642" s="94" t="str">
        <f>IF(AND(Input!C$129&gt;0,Input!C139&gt;0,Input!D139="Festival"),UPPER(Input!C$129),"Hide")</f>
        <v>Hide</v>
      </c>
      <c r="B642" s="87">
        <f>IF(Input!C$139&gt;0,UPPER(Input!C$139),"")</f>
      </c>
      <c r="C642" s="99">
        <f>IF(C640&gt;=160,"I",IF(C640&gt;=120,"II",IF(C640&gt;=80,"III",IF(C640=0,"","IV"))))</f>
      </c>
      <c r="D642" s="99"/>
      <c r="E642" s="99">
        <f>IF(E640&gt;=160,"I",IF(E640&gt;=120,"II",IF(E640&gt;=80,"III",IF(E640=0,"","IV"))))</f>
      </c>
      <c r="F642" s="99"/>
      <c r="G642" s="99">
        <f>IF(G640&gt;=160,"I",IF(G640&gt;=120,"II",IF(G640&gt;=80,"III",IF(G640=0,"","IV"))))</f>
      </c>
      <c r="H642" s="99"/>
      <c r="I642" s="99">
        <f>IF(I640&gt;=160,"I",IF(I640&gt;=120,"II",IF(I640&gt;=80,"III",IF(I640=0,"","IV"))))</f>
      </c>
      <c r="J642" s="99"/>
      <c r="K642" s="99">
        <f>IF(K640&gt;=160,"I",IF(K640&gt;=120,"II",IF(K640&gt;=80,"III",IF(K640=0,"","IV"))))</f>
      </c>
      <c r="L642" s="99"/>
      <c r="M642" s="99">
        <f>IF(M640&gt;=160,"I",IF(M640&gt;=120,"II",IF(M640&gt;=80,"III",IF(M640=0,"","IV"))))</f>
      </c>
      <c r="N642" s="99"/>
      <c r="O642" s="97">
        <f>IF(O640&gt;0,"Penalty Applied","")</f>
      </c>
      <c r="P642" s="88" t="s">
        <v>55</v>
      </c>
      <c r="Q642" s="88"/>
      <c r="R642" s="88"/>
      <c r="S642" s="88"/>
      <c r="T642" s="88"/>
      <c r="U642" s="88"/>
      <c r="V642" s="88"/>
      <c r="W642" s="88"/>
      <c r="X642" s="89">
        <f>IF(P640&gt;=80,"I",IF(P640&gt;=60,"II",IF(P640&gt;=40,"III",IF(P640=0,"","IV"))))</f>
      </c>
      <c r="Y642" s="88" t="s">
        <v>55</v>
      </c>
      <c r="Z642" s="97">
        <f>IF(B642&gt;0,B642,"")</f>
      </c>
      <c r="AA642" s="91" t="s">
        <v>55</v>
      </c>
      <c r="AB642" s="88" t="s">
        <v>55</v>
      </c>
      <c r="AC642" s="91" t="s">
        <v>55</v>
      </c>
      <c r="AD642" s="88" t="s">
        <v>55</v>
      </c>
    </row>
    <row r="643" spans="1:30" s="3" customFormat="1" ht="12" customHeight="1" hidden="1">
      <c r="A643" s="95"/>
      <c r="B643" s="87"/>
      <c r="C643" s="99"/>
      <c r="D643" s="99"/>
      <c r="E643" s="99"/>
      <c r="F643" s="99"/>
      <c r="G643" s="99"/>
      <c r="H643" s="99"/>
      <c r="I643" s="99"/>
      <c r="J643" s="99"/>
      <c r="K643" s="99"/>
      <c r="L643" s="99"/>
      <c r="M643" s="99"/>
      <c r="N643" s="99"/>
      <c r="O643" s="97"/>
      <c r="P643" s="88"/>
      <c r="Q643" s="88"/>
      <c r="R643" s="88"/>
      <c r="S643" s="88"/>
      <c r="T643" s="88"/>
      <c r="U643" s="88"/>
      <c r="V643" s="88"/>
      <c r="W643" s="88"/>
      <c r="X643" s="89"/>
      <c r="Y643" s="88"/>
      <c r="Z643" s="97"/>
      <c r="AA643" s="91"/>
      <c r="AB643" s="88"/>
      <c r="AC643" s="91"/>
      <c r="AD643" s="88"/>
    </row>
    <row r="644" spans="1:30" s="3" customFormat="1" ht="12" customHeight="1" hidden="1">
      <c r="A644" s="96" t="str">
        <f>IF(AND(Input!C$129&gt;0,Input!C139&gt;0,Input!D139="Comments Only"),UPPER(Input!C$129),"Hide")</f>
        <v>Hide</v>
      </c>
      <c r="B644" s="87">
        <f>IF(Input!C$139&gt;0,UPPER(Input!C$139),"")</f>
      </c>
      <c r="C644" s="98" t="s">
        <v>54</v>
      </c>
      <c r="D644" s="98"/>
      <c r="E644" s="98" t="s">
        <v>54</v>
      </c>
      <c r="F644" s="98"/>
      <c r="G644" s="98" t="s">
        <v>54</v>
      </c>
      <c r="H644" s="98"/>
      <c r="I644" s="98" t="s">
        <v>54</v>
      </c>
      <c r="J644" s="98"/>
      <c r="K644" s="98" t="s">
        <v>54</v>
      </c>
      <c r="L644" s="98"/>
      <c r="M644" s="98" t="s">
        <v>54</v>
      </c>
      <c r="N644" s="98"/>
      <c r="O644" s="88" t="s">
        <v>55</v>
      </c>
      <c r="P644" s="88" t="s">
        <v>55</v>
      </c>
      <c r="Q644" s="88"/>
      <c r="R644" s="88"/>
      <c r="S644" s="88"/>
      <c r="T644" s="88"/>
      <c r="U644" s="88"/>
      <c r="V644" s="88"/>
      <c r="W644" s="88"/>
      <c r="X644" s="89" t="s">
        <v>55</v>
      </c>
      <c r="Y644" s="88" t="s">
        <v>55</v>
      </c>
      <c r="Z644" s="97">
        <f>IF(B644&gt;0,B644,"")</f>
      </c>
      <c r="AA644" s="91" t="s">
        <v>56</v>
      </c>
      <c r="AB644" s="88" t="s">
        <v>55</v>
      </c>
      <c r="AC644" s="91" t="s">
        <v>56</v>
      </c>
      <c r="AD644" s="88" t="s">
        <v>55</v>
      </c>
    </row>
    <row r="645" spans="1:30" s="3" customFormat="1" ht="12" customHeight="1" hidden="1">
      <c r="A645" s="96"/>
      <c r="B645" s="87"/>
      <c r="C645" s="98"/>
      <c r="D645" s="98"/>
      <c r="E645" s="98"/>
      <c r="F645" s="98"/>
      <c r="G645" s="98"/>
      <c r="H645" s="98"/>
      <c r="I645" s="98"/>
      <c r="J645" s="98"/>
      <c r="K645" s="98"/>
      <c r="L645" s="98"/>
      <c r="M645" s="98"/>
      <c r="N645" s="98"/>
      <c r="O645" s="88"/>
      <c r="P645" s="88"/>
      <c r="Q645" s="88"/>
      <c r="R645" s="88"/>
      <c r="S645" s="88"/>
      <c r="T645" s="88"/>
      <c r="U645" s="88"/>
      <c r="V645" s="88"/>
      <c r="W645" s="88"/>
      <c r="X645" s="89"/>
      <c r="Y645" s="88"/>
      <c r="Z645" s="97"/>
      <c r="AA645" s="91"/>
      <c r="AB645" s="88"/>
      <c r="AC645" s="91"/>
      <c r="AD645" s="88"/>
    </row>
    <row r="646" spans="1:30" ht="12" customHeight="1" hidden="1">
      <c r="A646" s="96" t="str">
        <f>IF(AND(Input!C$129&gt;0,Input!C140&gt;0,Input!D140="Competitive"),UPPER(Input!C$129),"Hide")</f>
        <v>Hide</v>
      </c>
      <c r="B646" s="87">
        <f>IF(Input!C$140&gt;0,UPPER(Input!C$140),"")</f>
      </c>
      <c r="C646" s="107"/>
      <c r="D646" s="107"/>
      <c r="E646" s="107"/>
      <c r="F646" s="107"/>
      <c r="G646" s="107"/>
      <c r="H646" s="107"/>
      <c r="I646" s="107"/>
      <c r="J646" s="107"/>
      <c r="K646" s="107"/>
      <c r="L646" s="107"/>
      <c r="M646" s="107"/>
      <c r="N646" s="107"/>
      <c r="O646" s="107"/>
      <c r="P646" s="88">
        <f>(C646+E646+G646+M646)*0.1+(I646+K646)*0.05-O646</f>
        <v>0</v>
      </c>
      <c r="Q646" s="88">
        <f>SUM(INT(C646*100000),INT(E646*100000),INT(G646*100000),INT(I646*50000),INT(K646*50000),INT(M646*100000),-(O646*1000000))</f>
        <v>0</v>
      </c>
      <c r="R646" s="88">
        <f>IF(Q646&gt;0,(RANK(Q646,(Q$574,Q$582,Q$590,Q$598,Q$606,Q$614,Q$622,Q$630,Q$638,Q$646))),"")</f>
      </c>
      <c r="S646" s="88">
        <f>C646+E646</f>
        <v>0</v>
      </c>
      <c r="T646" s="88">
        <f>IF(S646&gt;0,(RANK(S646,(S$574,S$582,S$590,S$598,S$606,S$614,S$622,S$630,S$638,S$646))),"")</f>
      </c>
      <c r="U646" s="88">
        <f>I646+K646</f>
        <v>0</v>
      </c>
      <c r="V646" s="88">
        <f>IF(U646&gt;0,(RANK(U646,(U$574,U$582,U$590,U$598,U$606,U$614,U$622,U$630,U$638,U$646))),"")</f>
      </c>
      <c r="W646" s="106">
        <f>IF((AND(Q646&gt;0,S646&gt;0,U646&gt;0)),1000000-(R646*10000+T646*100+V646),0)</f>
        <v>0</v>
      </c>
      <c r="X646" s="89">
        <f>IF(P646&gt;=80,"I",IF(P646&gt;=60,"II",IF(P646&gt;=40,"III",IF(P646=0,"","IV"))))</f>
      </c>
      <c r="Y646" s="88">
        <f>IF(W646&gt;0,(RANK(W646,(W$574,W$582,W$590,W$598,W$606,W$614,W$622,W$630,W$638,W$646))),"")</f>
      </c>
      <c r="Z646" s="97">
        <f>IF(B646&gt;0,B646,"")</f>
      </c>
      <c r="AA646" s="103"/>
      <c r="AB646" s="88">
        <f>IF(AA646&gt;0,(RANK(AA646,(AA$574,AA$582,AA$590,AA$598,AA$606,AA$614,AA$622,AA$630,AA$638,AA$646))),"")</f>
      </c>
      <c r="AC646" s="103"/>
      <c r="AD646" s="88">
        <f>IF(AC646&gt;0,(RANK(AC646,(AC$574,AC$582,AC$590,AC$598,AC$606,AC$614,AC$622,AC$630,AC$638,AC$646))),"")</f>
      </c>
    </row>
    <row r="647" spans="1:30" ht="12" customHeight="1" hidden="1">
      <c r="A647" s="96"/>
      <c r="B647" s="87"/>
      <c r="C647" s="27">
        <f>IF(C646&gt;0,C646*0.1,"")</f>
      </c>
      <c r="D647" s="26">
        <f>IF(C646&gt;0,(RANK(C646,(C$574,C$582,C$590,C$598,C$606,C$614,C$622,C$630,C$638,C$646))),"")</f>
      </c>
      <c r="E647" s="27">
        <f>IF(E646&gt;0,E646*0.1,"")</f>
      </c>
      <c r="F647" s="26">
        <f>IF(E646&gt;0,(RANK(E646,(E$574,E$582,E$590,E$598,E$606,E$614,E$622,E$630,E$638,E$646))),"")</f>
      </c>
      <c r="G647" s="27">
        <f>IF(G646&gt;0,G646*0.1,"")</f>
      </c>
      <c r="H647" s="26">
        <f>IF(G646&gt;0,(RANK(G646,(G$574,G$582,G$590,G$598,G$606,G$614,G$622,G$630,G$638,G$646))),"")</f>
      </c>
      <c r="I647" s="27">
        <f>IF(I646&gt;0,I646*0.05,"")</f>
      </c>
      <c r="J647" s="26">
        <f>IF(I646&gt;0,(RANK(I646,(I$574,I$582,I$590,I$598,I$606,I$614,I$622,I$630,I$638,I$646))),"")</f>
      </c>
      <c r="K647" s="27">
        <f>IF(K646&gt;0,K646*0.05,"")</f>
      </c>
      <c r="L647" s="26">
        <f>IF(K646&gt;0,(RANK(K646,(K$574,K$582,K$590,K$598,K$606,K$614,K$622,K$630,K$638,K$646))),"")</f>
      </c>
      <c r="M647" s="27">
        <f>IF(M646&gt;0,M646*0.1,"")</f>
      </c>
      <c r="N647" s="26">
        <f>IF(M646&gt;0,(RANK(M646,(M$574,M$582,M$590,M$598,M$606,M$614,M$622,M$630,M$638,M$646))),"")</f>
      </c>
      <c r="O647" s="107"/>
      <c r="P647" s="88"/>
      <c r="Q647" s="88"/>
      <c r="R647" s="88"/>
      <c r="S647" s="88"/>
      <c r="T647" s="88"/>
      <c r="U647" s="88"/>
      <c r="V647" s="88"/>
      <c r="W647" s="106"/>
      <c r="X647" s="89"/>
      <c r="Y647" s="88"/>
      <c r="Z647" s="97"/>
      <c r="AA647" s="103"/>
      <c r="AB647" s="88"/>
      <c r="AC647" s="103"/>
      <c r="AD647" s="88"/>
    </row>
    <row r="648" spans="1:30" s="3" customFormat="1" ht="12" customHeight="1" hidden="1">
      <c r="A648" s="92" t="str">
        <f>IF(AND(Input!C$129&gt;0,Input!C140&gt;0,Input!D140="Festival"),UPPER(Input!C$129),"Hide")</f>
        <v>Hide</v>
      </c>
      <c r="B648" s="86">
        <f>IF(Input!C$140&gt;0,(UPPER(Input!C$140)&amp;" (Scores)"),"")</f>
      </c>
      <c r="C648" s="104"/>
      <c r="D648" s="104"/>
      <c r="E648" s="104"/>
      <c r="F648" s="104"/>
      <c r="G648" s="104"/>
      <c r="H648" s="104"/>
      <c r="I648" s="104"/>
      <c r="J648" s="104"/>
      <c r="K648" s="104"/>
      <c r="L648" s="104"/>
      <c r="M648" s="104"/>
      <c r="N648" s="104"/>
      <c r="O648" s="48"/>
      <c r="P648" s="49">
        <f>(C648+E648+G648+M648)*0.1+(I648+K648)*0.05-O648</f>
        <v>0</v>
      </c>
      <c r="Q648" s="90"/>
      <c r="R648" s="90"/>
      <c r="S648" s="90"/>
      <c r="T648" s="90"/>
      <c r="U648" s="90"/>
      <c r="V648" s="90"/>
      <c r="W648" s="90"/>
      <c r="X648" s="102"/>
      <c r="Y648" s="101"/>
      <c r="Z648" s="105">
        <f>IF(B648&gt;0,B648,"")</f>
      </c>
      <c r="AA648" s="100"/>
      <c r="AB648" s="101"/>
      <c r="AC648" s="100"/>
      <c r="AD648" s="101"/>
    </row>
    <row r="649" spans="1:30" s="3" customFormat="1" ht="12" customHeight="1" hidden="1">
      <c r="A649" s="93"/>
      <c r="B649" s="86"/>
      <c r="C649" s="90" t="s">
        <v>57</v>
      </c>
      <c r="D649" s="90"/>
      <c r="E649" s="90"/>
      <c r="F649" s="90"/>
      <c r="G649" s="90"/>
      <c r="H649" s="90"/>
      <c r="I649" s="90"/>
      <c r="J649" s="90"/>
      <c r="K649" s="90"/>
      <c r="L649" s="90"/>
      <c r="M649" s="90"/>
      <c r="N649" s="90"/>
      <c r="O649" s="90"/>
      <c r="P649" s="90"/>
      <c r="Q649" s="90"/>
      <c r="R649" s="90"/>
      <c r="S649" s="90"/>
      <c r="T649" s="90"/>
      <c r="U649" s="90"/>
      <c r="V649" s="90"/>
      <c r="W649" s="90"/>
      <c r="X649" s="102"/>
      <c r="Y649" s="101"/>
      <c r="Z649" s="105"/>
      <c r="AA649" s="100"/>
      <c r="AB649" s="101"/>
      <c r="AC649" s="100"/>
      <c r="AD649" s="101"/>
    </row>
    <row r="650" spans="1:30" s="3" customFormat="1" ht="12" customHeight="1" hidden="1">
      <c r="A650" s="94" t="str">
        <f>IF(AND(Input!C$129&gt;0,Input!C140&gt;0,Input!D140="Festival"),UPPER(Input!C$129),"Hide")</f>
        <v>Hide</v>
      </c>
      <c r="B650" s="87">
        <f>IF(Input!C$140&gt;0,UPPER(Input!C$140),"")</f>
      </c>
      <c r="C650" s="99">
        <f>IF(C648&gt;=160,"I",IF(C648&gt;=120,"II",IF(C648&gt;=80,"III",IF(C648=0,"","IV"))))</f>
      </c>
      <c r="D650" s="99"/>
      <c r="E650" s="99">
        <f>IF(E648&gt;=160,"I",IF(E648&gt;=120,"II",IF(E648&gt;=80,"III",IF(E648=0,"","IV"))))</f>
      </c>
      <c r="F650" s="99"/>
      <c r="G650" s="99">
        <f>IF(G648&gt;=160,"I",IF(G648&gt;=120,"II",IF(G648&gt;=80,"III",IF(G648=0,"","IV"))))</f>
      </c>
      <c r="H650" s="99"/>
      <c r="I650" s="99">
        <f>IF(I648&gt;=160,"I",IF(I648&gt;=120,"II",IF(I648&gt;=80,"III",IF(I648=0,"","IV"))))</f>
      </c>
      <c r="J650" s="99"/>
      <c r="K650" s="99">
        <f>IF(K648&gt;=160,"I",IF(K648&gt;=120,"II",IF(K648&gt;=80,"III",IF(K648=0,"","IV"))))</f>
      </c>
      <c r="L650" s="99"/>
      <c r="M650" s="99">
        <f>IF(M648&gt;=160,"I",IF(M648&gt;=120,"II",IF(M648&gt;=80,"III",IF(M648=0,"","IV"))))</f>
      </c>
      <c r="N650" s="99"/>
      <c r="O650" s="97">
        <f>IF(O648&gt;0,"Penalty Applied","")</f>
      </c>
      <c r="P650" s="88" t="s">
        <v>55</v>
      </c>
      <c r="Q650" s="88"/>
      <c r="R650" s="88"/>
      <c r="S650" s="88"/>
      <c r="T650" s="88"/>
      <c r="U650" s="88"/>
      <c r="V650" s="88"/>
      <c r="W650" s="88"/>
      <c r="X650" s="89">
        <f>IF(P648&gt;=80,"I",IF(P648&gt;=60,"II",IF(P648&gt;=40,"III",IF(P648=0,"","IV"))))</f>
      </c>
      <c r="Y650" s="88" t="s">
        <v>55</v>
      </c>
      <c r="Z650" s="97">
        <f>IF(B650&gt;0,B650,"")</f>
      </c>
      <c r="AA650" s="91" t="s">
        <v>55</v>
      </c>
      <c r="AB650" s="88" t="s">
        <v>55</v>
      </c>
      <c r="AC650" s="91" t="s">
        <v>55</v>
      </c>
      <c r="AD650" s="88" t="s">
        <v>55</v>
      </c>
    </row>
    <row r="651" spans="1:30" s="3" customFormat="1" ht="12" customHeight="1" hidden="1">
      <c r="A651" s="95"/>
      <c r="B651" s="87"/>
      <c r="C651" s="99"/>
      <c r="D651" s="99"/>
      <c r="E651" s="99"/>
      <c r="F651" s="99"/>
      <c r="G651" s="99"/>
      <c r="H651" s="99"/>
      <c r="I651" s="99"/>
      <c r="J651" s="99"/>
      <c r="K651" s="99"/>
      <c r="L651" s="99"/>
      <c r="M651" s="99"/>
      <c r="N651" s="99"/>
      <c r="O651" s="97"/>
      <c r="P651" s="88"/>
      <c r="Q651" s="88"/>
      <c r="R651" s="88"/>
      <c r="S651" s="88"/>
      <c r="T651" s="88"/>
      <c r="U651" s="88"/>
      <c r="V651" s="88"/>
      <c r="W651" s="88"/>
      <c r="X651" s="89"/>
      <c r="Y651" s="88"/>
      <c r="Z651" s="97"/>
      <c r="AA651" s="91"/>
      <c r="AB651" s="88"/>
      <c r="AC651" s="91"/>
      <c r="AD651" s="88"/>
    </row>
    <row r="652" spans="1:30" s="3" customFormat="1" ht="12" customHeight="1" hidden="1">
      <c r="A652" s="96" t="str">
        <f>IF(AND(Input!C$129&gt;0,Input!C140&gt;0,Input!D140="Comments Only"),UPPER(Input!C$129),"Hide")</f>
        <v>Hide</v>
      </c>
      <c r="B652" s="87">
        <f>IF(Input!C$140&gt;0,UPPER(Input!C$140),"")</f>
      </c>
      <c r="C652" s="98" t="s">
        <v>54</v>
      </c>
      <c r="D652" s="98"/>
      <c r="E652" s="98" t="s">
        <v>54</v>
      </c>
      <c r="F652" s="98"/>
      <c r="G652" s="98" t="s">
        <v>54</v>
      </c>
      <c r="H652" s="98"/>
      <c r="I652" s="98" t="s">
        <v>54</v>
      </c>
      <c r="J652" s="98"/>
      <c r="K652" s="98" t="s">
        <v>54</v>
      </c>
      <c r="L652" s="98"/>
      <c r="M652" s="98" t="s">
        <v>54</v>
      </c>
      <c r="N652" s="98"/>
      <c r="O652" s="88" t="s">
        <v>55</v>
      </c>
      <c r="P652" s="88" t="s">
        <v>55</v>
      </c>
      <c r="Q652" s="88"/>
      <c r="R652" s="88"/>
      <c r="S652" s="88"/>
      <c r="T652" s="88"/>
      <c r="U652" s="88"/>
      <c r="V652" s="88"/>
      <c r="W652" s="88"/>
      <c r="X652" s="89" t="s">
        <v>55</v>
      </c>
      <c r="Y652" s="88" t="s">
        <v>55</v>
      </c>
      <c r="Z652" s="97">
        <f>IF(B652&gt;0,B652,"")</f>
      </c>
      <c r="AA652" s="91" t="s">
        <v>56</v>
      </c>
      <c r="AB652" s="88" t="s">
        <v>55</v>
      </c>
      <c r="AC652" s="91" t="s">
        <v>56</v>
      </c>
      <c r="AD652" s="88" t="s">
        <v>55</v>
      </c>
    </row>
    <row r="653" spans="1:30" s="3" customFormat="1" ht="12" customHeight="1" hidden="1">
      <c r="A653" s="96"/>
      <c r="B653" s="87"/>
      <c r="C653" s="98"/>
      <c r="D653" s="98"/>
      <c r="E653" s="98"/>
      <c r="F653" s="98"/>
      <c r="G653" s="98"/>
      <c r="H653" s="98"/>
      <c r="I653" s="98"/>
      <c r="J653" s="98"/>
      <c r="K653" s="98"/>
      <c r="L653" s="98"/>
      <c r="M653" s="98"/>
      <c r="N653" s="98"/>
      <c r="O653" s="88"/>
      <c r="P653" s="88"/>
      <c r="Q653" s="88"/>
      <c r="R653" s="88"/>
      <c r="S653" s="88"/>
      <c r="T653" s="88"/>
      <c r="U653" s="88"/>
      <c r="V653" s="88"/>
      <c r="W653" s="88"/>
      <c r="X653" s="89"/>
      <c r="Y653" s="88"/>
      <c r="Z653" s="97"/>
      <c r="AA653" s="91"/>
      <c r="AB653" s="88"/>
      <c r="AC653" s="91"/>
      <c r="AD653" s="88"/>
    </row>
    <row r="654" spans="1:30" ht="4.5" customHeight="1" hidden="1">
      <c r="A654" s="39" t="str">
        <f>IF(B574="","Hide","")</f>
        <v>Hide</v>
      </c>
      <c r="B654" s="40"/>
      <c r="C654" s="41"/>
      <c r="D654" s="42"/>
      <c r="E654" s="41"/>
      <c r="F654" s="42"/>
      <c r="G654" s="41"/>
      <c r="H654" s="42"/>
      <c r="I654" s="41"/>
      <c r="J654" s="42"/>
      <c r="K654" s="41"/>
      <c r="L654" s="42"/>
      <c r="M654" s="41"/>
      <c r="N654" s="42"/>
      <c r="O654" s="43"/>
      <c r="P654" s="43"/>
      <c r="Q654" s="43"/>
      <c r="R654" s="43"/>
      <c r="S654" s="43"/>
      <c r="T654" s="43"/>
      <c r="U654" s="43"/>
      <c r="V654" s="43"/>
      <c r="W654" s="44"/>
      <c r="X654" s="42"/>
      <c r="Y654" s="42"/>
      <c r="Z654" s="45"/>
      <c r="AA654" s="46"/>
      <c r="AB654" s="47"/>
      <c r="AC654" s="46"/>
      <c r="AD654" s="47"/>
    </row>
    <row r="655" spans="1:30" s="3" customFormat="1" ht="12" customHeight="1" hidden="1">
      <c r="A655" s="96" t="str">
        <f>IF(AND(Input!C$143&gt;0,Input!C145&gt;0,Input!D145="Competitive"),UPPER(Input!C$143),"Hide")</f>
        <v>Hide</v>
      </c>
      <c r="B655" s="87">
        <f>IF(Input!C$145&gt;0,UPPER(Input!C$145),"")</f>
      </c>
      <c r="C655" s="107"/>
      <c r="D655" s="107"/>
      <c r="E655" s="107"/>
      <c r="F655" s="107"/>
      <c r="G655" s="107"/>
      <c r="H655" s="107"/>
      <c r="I655" s="107"/>
      <c r="J655" s="107"/>
      <c r="K655" s="107"/>
      <c r="L655" s="107"/>
      <c r="M655" s="107"/>
      <c r="N655" s="107"/>
      <c r="O655" s="107"/>
      <c r="P655" s="88">
        <f>(C655+E655+G655+M655)*0.1+(I655+K655)*0.05-O655</f>
        <v>0</v>
      </c>
      <c r="Q655" s="88">
        <f>SUM(INT(C655*100000),INT(E655*100000),INT(G655*100000),INT(I655*50000),INT(K655*50000),INT(M655*100000),-(O655*1000000))</f>
        <v>0</v>
      </c>
      <c r="R655" s="88">
        <f>IF(Q655&gt;0,(RANK(Q655,(Q$655,Q$663,Q$671,Q$679,Q$687,Q$695,Q$703,Q$711,Q$719,Q$727))),"")</f>
      </c>
      <c r="S655" s="88">
        <f>C655+E655</f>
        <v>0</v>
      </c>
      <c r="T655" s="88">
        <f>IF(S655&gt;0,(RANK(S655,(S$655,S$663,S$671,S$679,S$687,S$695,S$703,S$711,S$719,S$727))),"")</f>
      </c>
      <c r="U655" s="88">
        <f>I655+K655</f>
        <v>0</v>
      </c>
      <c r="V655" s="88">
        <f>IF(U655&gt;0,(RANK(U655,(U$655,U$663,U$671,U$679,U$687,U$695,U$703,U$711,U$719,U$727))),"")</f>
      </c>
      <c r="W655" s="106">
        <f>IF((AND(Q655&gt;0,S655&gt;0,U655&gt;0)),1000000-(R655*10000+T655*100+V655),0)</f>
        <v>0</v>
      </c>
      <c r="X655" s="89">
        <f>IF(P655&gt;=80,"I",IF(P655&gt;=60,"II",IF(P655&gt;=40,"III",IF(P655=0,"","IV"))))</f>
      </c>
      <c r="Y655" s="88">
        <f>IF(W655&gt;0,(RANK(W655,(W$655,W$663,W$671,W$679,W$687,W$695,W$703,W$711,W$719,W$727))),"")</f>
      </c>
      <c r="Z655" s="97">
        <f>IF(B655&gt;0,B655,"")</f>
      </c>
      <c r="AA655" s="103"/>
      <c r="AB655" s="88">
        <f>IF(AA655&gt;0,(RANK(AA655,(AA$655,AA$663,AA$671,AA$679,AA$687,AA$695,AA$703,AA$711,AA$719,AA$727))),"")</f>
      </c>
      <c r="AC655" s="103"/>
      <c r="AD655" s="88">
        <f>IF(AC655&gt;0,(RANK(AC655,(AC$655,AC$663,AC$671,AC$679,AC$687,AC$695,AC$703,AC$711,AC$719,AC$727))),"")</f>
      </c>
    </row>
    <row r="656" spans="1:30" s="3" customFormat="1" ht="12" customHeight="1" hidden="1">
      <c r="A656" s="96"/>
      <c r="B656" s="87"/>
      <c r="C656" s="27">
        <f>IF(C655&gt;0,C655*0.1,"")</f>
      </c>
      <c r="D656" s="26">
        <f>IF(C655&gt;0,(RANK(C655,(C$655,C$663,C$671,C$679,C$687,C$695,C$703,C$711,C$719,C$727))),"")</f>
      </c>
      <c r="E656" s="27">
        <f>IF(E655&gt;0,E655*0.1,"")</f>
      </c>
      <c r="F656" s="26">
        <f>IF(E655&gt;0,(RANK(E655,(E$655,E$663,E$671,E$679,E$687,E$695,E$703,E$711,E$719,E$727))),"")</f>
      </c>
      <c r="G656" s="27">
        <f>IF(G655&gt;0,G655*0.1,"")</f>
      </c>
      <c r="H656" s="26">
        <f>IF(G655&gt;0,(RANK(G655,(G$655,G$663,G$671,G$679,G$687,G$695,G$703,G$711,G$719,G$727))),"")</f>
      </c>
      <c r="I656" s="27">
        <f>IF(I655&gt;0,I655*0.05,"")</f>
      </c>
      <c r="J656" s="26">
        <f>IF(I655&gt;0,(RANK(I655,(I$655,I$663,I$671,I$679,I$687,I$695,I$703,I$711,I$719,I$727))),"")</f>
      </c>
      <c r="K656" s="27">
        <f>IF(K655&gt;0,K655*0.05,"")</f>
      </c>
      <c r="L656" s="26">
        <f>IF(K655&gt;0,(RANK(K655,(K$655,K$663,K$671,K$679,K$687,K$695,K$703,K$711,K$719,K$727))),"")</f>
      </c>
      <c r="M656" s="27">
        <f>IF(M655&gt;0,M655*0.1,"")</f>
      </c>
      <c r="N656" s="26">
        <f>IF(M655&gt;0,(RANK(M655,(M$655,M$663,M$671,M$679,M$687,M$695,M$703,M$711,M$719,M$727))),"")</f>
      </c>
      <c r="O656" s="107"/>
      <c r="P656" s="88"/>
      <c r="Q656" s="88"/>
      <c r="R656" s="88"/>
      <c r="S656" s="88"/>
      <c r="T656" s="88"/>
      <c r="U656" s="88"/>
      <c r="V656" s="88"/>
      <c r="W656" s="106"/>
      <c r="X656" s="89"/>
      <c r="Y656" s="88"/>
      <c r="Z656" s="97"/>
      <c r="AA656" s="103"/>
      <c r="AB656" s="88"/>
      <c r="AC656" s="103"/>
      <c r="AD656" s="88"/>
    </row>
    <row r="657" spans="1:30" s="3" customFormat="1" ht="12" customHeight="1" hidden="1">
      <c r="A657" s="92" t="str">
        <f>IF(AND(Input!C$143&gt;0,Input!C145&gt;0,Input!D145="Festival"),UPPER(Input!C$143),"Hide")</f>
        <v>Hide</v>
      </c>
      <c r="B657" s="86">
        <f>IF(Input!C$145&gt;0,(UPPER(Input!C$145)&amp;" (Scores)"),"")</f>
      </c>
      <c r="C657" s="104"/>
      <c r="D657" s="104"/>
      <c r="E657" s="104"/>
      <c r="F657" s="104"/>
      <c r="G657" s="104"/>
      <c r="H657" s="104"/>
      <c r="I657" s="104"/>
      <c r="J657" s="104"/>
      <c r="K657" s="104"/>
      <c r="L657" s="104"/>
      <c r="M657" s="104"/>
      <c r="N657" s="104"/>
      <c r="O657" s="48"/>
      <c r="P657" s="49">
        <f>(C657+E657+G657+M657)*0.1+(I657+K657)*0.05-O657</f>
        <v>0</v>
      </c>
      <c r="Q657" s="90"/>
      <c r="R657" s="90"/>
      <c r="S657" s="90"/>
      <c r="T657" s="90"/>
      <c r="U657" s="90"/>
      <c r="V657" s="90"/>
      <c r="W657" s="90"/>
      <c r="X657" s="102"/>
      <c r="Y657" s="101"/>
      <c r="Z657" s="105">
        <f>IF(B657&gt;0,B657,"")</f>
      </c>
      <c r="AA657" s="100"/>
      <c r="AB657" s="101"/>
      <c r="AC657" s="100"/>
      <c r="AD657" s="101"/>
    </row>
    <row r="658" spans="1:30" s="3" customFormat="1" ht="12" customHeight="1" hidden="1">
      <c r="A658" s="93"/>
      <c r="B658" s="86"/>
      <c r="C658" s="90" t="s">
        <v>57</v>
      </c>
      <c r="D658" s="90"/>
      <c r="E658" s="90"/>
      <c r="F658" s="90"/>
      <c r="G658" s="90"/>
      <c r="H658" s="90"/>
      <c r="I658" s="90"/>
      <c r="J658" s="90"/>
      <c r="K658" s="90"/>
      <c r="L658" s="90"/>
      <c r="M658" s="90"/>
      <c r="N658" s="90"/>
      <c r="O658" s="90"/>
      <c r="P658" s="90"/>
      <c r="Q658" s="90"/>
      <c r="R658" s="90"/>
      <c r="S658" s="90"/>
      <c r="T658" s="90"/>
      <c r="U658" s="90"/>
      <c r="V658" s="90"/>
      <c r="W658" s="90"/>
      <c r="X658" s="102"/>
      <c r="Y658" s="101"/>
      <c r="Z658" s="105"/>
      <c r="AA658" s="100"/>
      <c r="AB658" s="101"/>
      <c r="AC658" s="100"/>
      <c r="AD658" s="101"/>
    </row>
    <row r="659" spans="1:30" s="3" customFormat="1" ht="12" customHeight="1" hidden="1">
      <c r="A659" s="94" t="str">
        <f>IF(AND(Input!C$143&gt;0,Input!C145&gt;0,Input!D145="Festival"),UPPER(Input!C$143),"Hide")</f>
        <v>Hide</v>
      </c>
      <c r="B659" s="87">
        <f>IF(Input!C$145&gt;0,UPPER(Input!C$145),"")</f>
      </c>
      <c r="C659" s="99">
        <f>IF(C657&gt;=160,"I",IF(C657&gt;=120,"II",IF(C657&gt;=80,"III",IF(C657=0,"","IV"))))</f>
      </c>
      <c r="D659" s="99"/>
      <c r="E659" s="99">
        <f>IF(E657&gt;=160,"I",IF(E657&gt;=120,"II",IF(E657&gt;=80,"III",IF(E657=0,"","IV"))))</f>
      </c>
      <c r="F659" s="99"/>
      <c r="G659" s="99">
        <f>IF(G657&gt;=160,"I",IF(G657&gt;=120,"II",IF(G657&gt;=80,"III",IF(G657=0,"","IV"))))</f>
      </c>
      <c r="H659" s="99"/>
      <c r="I659" s="99">
        <f>IF(I657&gt;=160,"I",IF(I657&gt;=120,"II",IF(I657&gt;=80,"III",IF(I657=0,"","IV"))))</f>
      </c>
      <c r="J659" s="99"/>
      <c r="K659" s="99">
        <f>IF(K657&gt;=160,"I",IF(K657&gt;=120,"II",IF(K657&gt;=80,"III",IF(K657=0,"","IV"))))</f>
      </c>
      <c r="L659" s="99"/>
      <c r="M659" s="99">
        <f>IF(M657&gt;=160,"I",IF(M657&gt;=120,"II",IF(M657&gt;=80,"III",IF(M657=0,"","IV"))))</f>
      </c>
      <c r="N659" s="99"/>
      <c r="O659" s="97">
        <f>IF(O657&gt;0,"Penalty Applied","")</f>
      </c>
      <c r="P659" s="88" t="s">
        <v>55</v>
      </c>
      <c r="Q659" s="88"/>
      <c r="R659" s="88"/>
      <c r="S659" s="88"/>
      <c r="T659" s="88"/>
      <c r="U659" s="88"/>
      <c r="V659" s="88"/>
      <c r="W659" s="88"/>
      <c r="X659" s="89">
        <f>IF(P657&gt;=80,"I",IF(P657&gt;=60,"II",IF(P657&gt;=40,"III",IF(P657=0,"","IV"))))</f>
      </c>
      <c r="Y659" s="88" t="s">
        <v>55</v>
      </c>
      <c r="Z659" s="97">
        <f>IF(B659&gt;0,B659,"")</f>
      </c>
      <c r="AA659" s="91" t="s">
        <v>55</v>
      </c>
      <c r="AB659" s="88" t="s">
        <v>55</v>
      </c>
      <c r="AC659" s="91" t="s">
        <v>55</v>
      </c>
      <c r="AD659" s="88" t="s">
        <v>55</v>
      </c>
    </row>
    <row r="660" spans="1:30" s="3" customFormat="1" ht="12" customHeight="1" hidden="1">
      <c r="A660" s="95"/>
      <c r="B660" s="87"/>
      <c r="C660" s="99"/>
      <c r="D660" s="99"/>
      <c r="E660" s="99"/>
      <c r="F660" s="99"/>
      <c r="G660" s="99"/>
      <c r="H660" s="99"/>
      <c r="I660" s="99"/>
      <c r="J660" s="99"/>
      <c r="K660" s="99"/>
      <c r="L660" s="99"/>
      <c r="M660" s="99"/>
      <c r="N660" s="99"/>
      <c r="O660" s="97"/>
      <c r="P660" s="88"/>
      <c r="Q660" s="88"/>
      <c r="R660" s="88"/>
      <c r="S660" s="88"/>
      <c r="T660" s="88"/>
      <c r="U660" s="88"/>
      <c r="V660" s="88"/>
      <c r="W660" s="88"/>
      <c r="X660" s="89"/>
      <c r="Y660" s="88"/>
      <c r="Z660" s="97"/>
      <c r="AA660" s="91"/>
      <c r="AB660" s="88"/>
      <c r="AC660" s="91"/>
      <c r="AD660" s="88"/>
    </row>
    <row r="661" spans="1:30" s="3" customFormat="1" ht="12" customHeight="1" hidden="1">
      <c r="A661" s="96" t="str">
        <f>IF(AND(Input!C$143&gt;0,Input!C145&gt;0,Input!D145="Comments Only"),UPPER(Input!C$143),"Hide")</f>
        <v>Hide</v>
      </c>
      <c r="B661" s="87">
        <f>IF(Input!C$145&gt;0,UPPER(Input!C$145),"")</f>
      </c>
      <c r="C661" s="98" t="s">
        <v>54</v>
      </c>
      <c r="D661" s="98"/>
      <c r="E661" s="98" t="s">
        <v>54</v>
      </c>
      <c r="F661" s="98"/>
      <c r="G661" s="98" t="s">
        <v>54</v>
      </c>
      <c r="H661" s="98"/>
      <c r="I661" s="98" t="s">
        <v>54</v>
      </c>
      <c r="J661" s="98"/>
      <c r="K661" s="98" t="s">
        <v>54</v>
      </c>
      <c r="L661" s="98"/>
      <c r="M661" s="98" t="s">
        <v>54</v>
      </c>
      <c r="N661" s="98"/>
      <c r="O661" s="88" t="s">
        <v>55</v>
      </c>
      <c r="P661" s="88" t="s">
        <v>55</v>
      </c>
      <c r="Q661" s="88"/>
      <c r="R661" s="88"/>
      <c r="S661" s="88"/>
      <c r="T661" s="88"/>
      <c r="U661" s="88"/>
      <c r="V661" s="88"/>
      <c r="W661" s="88"/>
      <c r="X661" s="89" t="s">
        <v>55</v>
      </c>
      <c r="Y661" s="88" t="s">
        <v>55</v>
      </c>
      <c r="Z661" s="97">
        <f>IF(B661&gt;0,B661,"")</f>
      </c>
      <c r="AA661" s="91" t="s">
        <v>56</v>
      </c>
      <c r="AB661" s="88" t="s">
        <v>55</v>
      </c>
      <c r="AC661" s="91" t="s">
        <v>56</v>
      </c>
      <c r="AD661" s="88" t="s">
        <v>55</v>
      </c>
    </row>
    <row r="662" spans="1:30" s="3" customFormat="1" ht="12" customHeight="1" hidden="1">
      <c r="A662" s="96"/>
      <c r="B662" s="87"/>
      <c r="C662" s="98"/>
      <c r="D662" s="98"/>
      <c r="E662" s="98"/>
      <c r="F662" s="98"/>
      <c r="G662" s="98"/>
      <c r="H662" s="98"/>
      <c r="I662" s="98"/>
      <c r="J662" s="98"/>
      <c r="K662" s="98"/>
      <c r="L662" s="98"/>
      <c r="M662" s="98"/>
      <c r="N662" s="98"/>
      <c r="O662" s="88"/>
      <c r="P662" s="88"/>
      <c r="Q662" s="88"/>
      <c r="R662" s="88"/>
      <c r="S662" s="88"/>
      <c r="T662" s="88"/>
      <c r="U662" s="88"/>
      <c r="V662" s="88"/>
      <c r="W662" s="88"/>
      <c r="X662" s="89"/>
      <c r="Y662" s="88"/>
      <c r="Z662" s="97"/>
      <c r="AA662" s="91"/>
      <c r="AB662" s="88"/>
      <c r="AC662" s="91"/>
      <c r="AD662" s="88"/>
    </row>
    <row r="663" spans="1:30" s="3" customFormat="1" ht="12" customHeight="1" hidden="1">
      <c r="A663" s="96" t="str">
        <f>IF(AND(Input!C$143&gt;0,Input!C146&gt;0,Input!D146="Competitive"),UPPER(Input!C$143),"Hide")</f>
        <v>Hide</v>
      </c>
      <c r="B663" s="87">
        <f>IF(Input!C$146&gt;0,UPPER(Input!C$146),"")</f>
      </c>
      <c r="C663" s="107"/>
      <c r="D663" s="107"/>
      <c r="E663" s="107"/>
      <c r="F663" s="107"/>
      <c r="G663" s="107"/>
      <c r="H663" s="107"/>
      <c r="I663" s="107"/>
      <c r="J663" s="107"/>
      <c r="K663" s="107"/>
      <c r="L663" s="107"/>
      <c r="M663" s="107"/>
      <c r="N663" s="107"/>
      <c r="O663" s="107"/>
      <c r="P663" s="88">
        <f>(C663+E663+G663+M663)*0.1+(I663+K663)*0.05-O663</f>
        <v>0</v>
      </c>
      <c r="Q663" s="88">
        <f>SUM(INT(C663*100000),INT(E663*100000),INT(G663*100000),INT(I663*50000),INT(K663*50000),INT(M663*100000),-(O663*1000000))</f>
        <v>0</v>
      </c>
      <c r="R663" s="88">
        <f>IF(Q663&gt;0,(RANK(Q663,(Q$655,Q$663,Q$671,Q$679,Q$687,Q$695,Q$703,Q$711,Q$719,Q$727))),"")</f>
      </c>
      <c r="S663" s="88">
        <f>C663+E663</f>
        <v>0</v>
      </c>
      <c r="T663" s="88">
        <f>IF(S663&gt;0,(RANK(S663,(S$655,S$663,S$671,S$679,S$687,S$695,S$703,S$711,S$719,S$727))),"")</f>
      </c>
      <c r="U663" s="88">
        <f>I663+K663</f>
        <v>0</v>
      </c>
      <c r="V663" s="88">
        <f>IF(U663&gt;0,(RANK(U663,(U$655,U$663,U$671,U$679,U$687,U$695,U$703,U$711,U$719,U$727))),"")</f>
      </c>
      <c r="W663" s="106">
        <f>IF((AND(Q663&gt;0,S663&gt;0,U663&gt;0)),1000000-(R663*10000+T663*100+V663),0)</f>
        <v>0</v>
      </c>
      <c r="X663" s="89">
        <f>IF(P663&gt;=80,"I",IF(P663&gt;=60,"II",IF(P663&gt;=40,"III",IF(P663=0,"","IV"))))</f>
      </c>
      <c r="Y663" s="88">
        <f>IF(W663&gt;0,(RANK(W663,(W$655,W$663,W$671,W$679,W$687,W$695,W$703,W$711,W$719,W$727))),"")</f>
      </c>
      <c r="Z663" s="97">
        <f>IF(B663&gt;0,B663,"")</f>
      </c>
      <c r="AA663" s="103"/>
      <c r="AB663" s="88">
        <f>IF(AA663&gt;0,(RANK(AA663,(AA$655,AA$663,AA$671,AA$679,AA$687,AA$695,AA$703,AA$711,AA$719,AA$727))),"")</f>
      </c>
      <c r="AC663" s="103"/>
      <c r="AD663" s="88">
        <f>IF(AC663&gt;0,(RANK(AC663,(AC$655,AC$663,AC$671,AC$679,AC$687,AC$695,AC$703,AC$711,AC$719,AC$727))),"")</f>
      </c>
    </row>
    <row r="664" spans="1:30" s="3" customFormat="1" ht="12" customHeight="1" hidden="1">
      <c r="A664" s="96"/>
      <c r="B664" s="87"/>
      <c r="C664" s="27">
        <f>IF(C663&gt;0,C663*0.1,"")</f>
      </c>
      <c r="D664" s="26">
        <f>IF(C663&gt;0,(RANK(C663,(C$655,C$663,C$671,C$679,C$687,C$695,C$703,C$711,C$719,C$727))),"")</f>
      </c>
      <c r="E664" s="27">
        <f>IF(E663&gt;0,E663*0.1,"")</f>
      </c>
      <c r="F664" s="26">
        <f>IF(E663&gt;0,(RANK(E663,(E$655,E$663,E$671,E$679,E$687,E$695,E$703,E$711,E$719,E$727))),"")</f>
      </c>
      <c r="G664" s="27">
        <f>IF(G663&gt;0,G663*0.1,"")</f>
      </c>
      <c r="H664" s="26">
        <f>IF(G663&gt;0,(RANK(G663,(G$655,G$663,G$671,G$679,G$687,G$695,G$703,G$711,G$719,G$727))),"")</f>
      </c>
      <c r="I664" s="27">
        <f>IF(I663&gt;0,I663*0.05,"")</f>
      </c>
      <c r="J664" s="26">
        <f>IF(I663&gt;0,(RANK(I663,(I$655,I$663,I$671,I$679,I$687,I$695,I$703,I$711,I$719,I$727))),"")</f>
      </c>
      <c r="K664" s="27">
        <f>IF(K663&gt;0,K663*0.05,"")</f>
      </c>
      <c r="L664" s="26">
        <f>IF(K663&gt;0,(RANK(K663,(K$655,K$663,K$671,K$679,K$687,K$695,K$703,K$711,K$719,K$727))),"")</f>
      </c>
      <c r="M664" s="27">
        <f>IF(M663&gt;0,M663*0.1,"")</f>
      </c>
      <c r="N664" s="26">
        <f>IF(M663&gt;0,(RANK(M663,(M$655,M$663,M$671,M$679,M$687,M$695,M$703,M$711,M$719,M$727))),"")</f>
      </c>
      <c r="O664" s="107"/>
      <c r="P664" s="88"/>
      <c r="Q664" s="88"/>
      <c r="R664" s="88"/>
      <c r="S664" s="88"/>
      <c r="T664" s="88"/>
      <c r="U664" s="88"/>
      <c r="V664" s="88"/>
      <c r="W664" s="106"/>
      <c r="X664" s="89"/>
      <c r="Y664" s="88"/>
      <c r="Z664" s="97"/>
      <c r="AA664" s="103"/>
      <c r="AB664" s="88"/>
      <c r="AC664" s="103"/>
      <c r="AD664" s="88"/>
    </row>
    <row r="665" spans="1:30" s="3" customFormat="1" ht="12" customHeight="1" hidden="1">
      <c r="A665" s="92" t="str">
        <f>IF(AND(Input!C$143&gt;0,Input!C146&gt;0,Input!D146="Festival"),UPPER(Input!C$143),"Hide")</f>
        <v>Hide</v>
      </c>
      <c r="B665" s="86">
        <f>IF(Input!C$146&gt;0,(UPPER(Input!C$146)&amp;" (Scores)"),"")</f>
      </c>
      <c r="C665" s="104"/>
      <c r="D665" s="104"/>
      <c r="E665" s="104"/>
      <c r="F665" s="104"/>
      <c r="G665" s="104"/>
      <c r="H665" s="104"/>
      <c r="I665" s="104"/>
      <c r="J665" s="104"/>
      <c r="K665" s="104"/>
      <c r="L665" s="104"/>
      <c r="M665" s="104"/>
      <c r="N665" s="104"/>
      <c r="O665" s="48"/>
      <c r="P665" s="49">
        <f>(C665+E665+G665+M665)*0.1+(I665+K665)*0.05-O665</f>
        <v>0</v>
      </c>
      <c r="Q665" s="90"/>
      <c r="R665" s="90"/>
      <c r="S665" s="90"/>
      <c r="T665" s="90"/>
      <c r="U665" s="90"/>
      <c r="V665" s="90"/>
      <c r="W665" s="90"/>
      <c r="X665" s="102"/>
      <c r="Y665" s="101"/>
      <c r="Z665" s="105">
        <f>IF(B665&gt;0,B665,"")</f>
      </c>
      <c r="AA665" s="100"/>
      <c r="AB665" s="101"/>
      <c r="AC665" s="100"/>
      <c r="AD665" s="101"/>
    </row>
    <row r="666" spans="1:30" s="3" customFormat="1" ht="12" customHeight="1" hidden="1">
      <c r="A666" s="93"/>
      <c r="B666" s="86"/>
      <c r="C666" s="90" t="s">
        <v>57</v>
      </c>
      <c r="D666" s="90"/>
      <c r="E666" s="90"/>
      <c r="F666" s="90"/>
      <c r="G666" s="90"/>
      <c r="H666" s="90"/>
      <c r="I666" s="90"/>
      <c r="J666" s="90"/>
      <c r="K666" s="90"/>
      <c r="L666" s="90"/>
      <c r="M666" s="90"/>
      <c r="N666" s="90"/>
      <c r="O666" s="90"/>
      <c r="P666" s="90"/>
      <c r="Q666" s="90"/>
      <c r="R666" s="90"/>
      <c r="S666" s="90"/>
      <c r="T666" s="90"/>
      <c r="U666" s="90"/>
      <c r="V666" s="90"/>
      <c r="W666" s="90"/>
      <c r="X666" s="102"/>
      <c r="Y666" s="101"/>
      <c r="Z666" s="105"/>
      <c r="AA666" s="100"/>
      <c r="AB666" s="101"/>
      <c r="AC666" s="100"/>
      <c r="AD666" s="101"/>
    </row>
    <row r="667" spans="1:30" s="3" customFormat="1" ht="12" customHeight="1" hidden="1">
      <c r="A667" s="94" t="str">
        <f>IF(AND(Input!C$143&gt;0,Input!C146&gt;0,Input!D146="Festival"),UPPER(Input!C$143),"Hide")</f>
        <v>Hide</v>
      </c>
      <c r="B667" s="87">
        <f>IF(Input!C$146&gt;0,UPPER(Input!C$146),"")</f>
      </c>
      <c r="C667" s="99">
        <f>IF(C665&gt;=160,"I",IF(C665&gt;=120,"II",IF(C665&gt;=80,"III",IF(C665=0,"","IV"))))</f>
      </c>
      <c r="D667" s="99"/>
      <c r="E667" s="99">
        <f>IF(E665&gt;=160,"I",IF(E665&gt;=120,"II",IF(E665&gt;=80,"III",IF(E665=0,"","IV"))))</f>
      </c>
      <c r="F667" s="99"/>
      <c r="G667" s="99">
        <f>IF(G665&gt;=160,"I",IF(G665&gt;=120,"II",IF(G665&gt;=80,"III",IF(G665=0,"","IV"))))</f>
      </c>
      <c r="H667" s="99"/>
      <c r="I667" s="99">
        <f>IF(I665&gt;=160,"I",IF(I665&gt;=120,"II",IF(I665&gt;=80,"III",IF(I665=0,"","IV"))))</f>
      </c>
      <c r="J667" s="99"/>
      <c r="K667" s="99">
        <f>IF(K665&gt;=160,"I",IF(K665&gt;=120,"II",IF(K665&gt;=80,"III",IF(K665=0,"","IV"))))</f>
      </c>
      <c r="L667" s="99"/>
      <c r="M667" s="99">
        <f>IF(M665&gt;=160,"I",IF(M665&gt;=120,"II",IF(M665&gt;=80,"III",IF(M665=0,"","IV"))))</f>
      </c>
      <c r="N667" s="99"/>
      <c r="O667" s="97">
        <f>IF(O665&gt;0,"Penalty Applied","")</f>
      </c>
      <c r="P667" s="88" t="s">
        <v>55</v>
      </c>
      <c r="Q667" s="88"/>
      <c r="R667" s="88"/>
      <c r="S667" s="88"/>
      <c r="T667" s="88"/>
      <c r="U667" s="88"/>
      <c r="V667" s="88"/>
      <c r="W667" s="88"/>
      <c r="X667" s="89">
        <f>IF(P665&gt;=80,"I",IF(P665&gt;=60,"II",IF(P665&gt;=40,"III",IF(P665=0,"","IV"))))</f>
      </c>
      <c r="Y667" s="88" t="s">
        <v>55</v>
      </c>
      <c r="Z667" s="97">
        <f>IF(B667&gt;0,B667,"")</f>
      </c>
      <c r="AA667" s="91" t="s">
        <v>55</v>
      </c>
      <c r="AB667" s="88" t="s">
        <v>55</v>
      </c>
      <c r="AC667" s="91" t="s">
        <v>55</v>
      </c>
      <c r="AD667" s="88" t="s">
        <v>55</v>
      </c>
    </row>
    <row r="668" spans="1:30" s="3" customFormat="1" ht="12" customHeight="1" hidden="1">
      <c r="A668" s="95"/>
      <c r="B668" s="87"/>
      <c r="C668" s="99"/>
      <c r="D668" s="99"/>
      <c r="E668" s="99"/>
      <c r="F668" s="99"/>
      <c r="G668" s="99"/>
      <c r="H668" s="99"/>
      <c r="I668" s="99"/>
      <c r="J668" s="99"/>
      <c r="K668" s="99"/>
      <c r="L668" s="99"/>
      <c r="M668" s="99"/>
      <c r="N668" s="99"/>
      <c r="O668" s="97"/>
      <c r="P668" s="88"/>
      <c r="Q668" s="88"/>
      <c r="R668" s="88"/>
      <c r="S668" s="88"/>
      <c r="T668" s="88"/>
      <c r="U668" s="88"/>
      <c r="V668" s="88"/>
      <c r="W668" s="88"/>
      <c r="X668" s="89"/>
      <c r="Y668" s="88"/>
      <c r="Z668" s="97"/>
      <c r="AA668" s="91"/>
      <c r="AB668" s="88"/>
      <c r="AC668" s="91"/>
      <c r="AD668" s="88"/>
    </row>
    <row r="669" spans="1:30" s="3" customFormat="1" ht="12" customHeight="1" hidden="1">
      <c r="A669" s="96" t="str">
        <f>IF(AND(Input!C$143&gt;0,Input!C146&gt;0,Input!D146="Comments Only"),UPPER(Input!C$143),"Hide")</f>
        <v>Hide</v>
      </c>
      <c r="B669" s="87">
        <f>IF(Input!C$146&gt;0,UPPER(Input!C$146),"")</f>
      </c>
      <c r="C669" s="98" t="s">
        <v>54</v>
      </c>
      <c r="D669" s="98"/>
      <c r="E669" s="98" t="s">
        <v>54</v>
      </c>
      <c r="F669" s="98"/>
      <c r="G669" s="98" t="s">
        <v>54</v>
      </c>
      <c r="H669" s="98"/>
      <c r="I669" s="98" t="s">
        <v>54</v>
      </c>
      <c r="J669" s="98"/>
      <c r="K669" s="98" t="s">
        <v>54</v>
      </c>
      <c r="L669" s="98"/>
      <c r="M669" s="98" t="s">
        <v>54</v>
      </c>
      <c r="N669" s="98"/>
      <c r="O669" s="88" t="s">
        <v>55</v>
      </c>
      <c r="P669" s="88" t="s">
        <v>55</v>
      </c>
      <c r="Q669" s="88"/>
      <c r="R669" s="88"/>
      <c r="S669" s="88"/>
      <c r="T669" s="88"/>
      <c r="U669" s="88"/>
      <c r="V669" s="88"/>
      <c r="W669" s="88"/>
      <c r="X669" s="89" t="s">
        <v>55</v>
      </c>
      <c r="Y669" s="88" t="s">
        <v>55</v>
      </c>
      <c r="Z669" s="97">
        <f>IF(B669&gt;0,B669,"")</f>
      </c>
      <c r="AA669" s="91" t="s">
        <v>56</v>
      </c>
      <c r="AB669" s="88" t="s">
        <v>55</v>
      </c>
      <c r="AC669" s="91" t="s">
        <v>56</v>
      </c>
      <c r="AD669" s="88" t="s">
        <v>55</v>
      </c>
    </row>
    <row r="670" spans="1:30" s="3" customFormat="1" ht="12" customHeight="1" hidden="1">
      <c r="A670" s="96"/>
      <c r="B670" s="87"/>
      <c r="C670" s="98"/>
      <c r="D670" s="98"/>
      <c r="E670" s="98"/>
      <c r="F670" s="98"/>
      <c r="G670" s="98"/>
      <c r="H670" s="98"/>
      <c r="I670" s="98"/>
      <c r="J670" s="98"/>
      <c r="K670" s="98"/>
      <c r="L670" s="98"/>
      <c r="M670" s="98"/>
      <c r="N670" s="98"/>
      <c r="O670" s="88"/>
      <c r="P670" s="88"/>
      <c r="Q670" s="88"/>
      <c r="R670" s="88"/>
      <c r="S670" s="88"/>
      <c r="T670" s="88"/>
      <c r="U670" s="88"/>
      <c r="V670" s="88"/>
      <c r="W670" s="88"/>
      <c r="X670" s="89"/>
      <c r="Y670" s="88"/>
      <c r="Z670" s="97"/>
      <c r="AA670" s="91"/>
      <c r="AB670" s="88"/>
      <c r="AC670" s="91"/>
      <c r="AD670" s="88"/>
    </row>
    <row r="671" spans="1:30" s="3" customFormat="1" ht="12" customHeight="1" hidden="1">
      <c r="A671" s="96" t="str">
        <f>IF(AND(Input!C$143&gt;0,Input!C147&gt;0,Input!D147="Competitive"),UPPER(Input!C$143),"Hide")</f>
        <v>Hide</v>
      </c>
      <c r="B671" s="87">
        <f>IF(Input!C$147&gt;0,UPPER(Input!C$147),"")</f>
      </c>
      <c r="C671" s="107"/>
      <c r="D671" s="107"/>
      <c r="E671" s="107"/>
      <c r="F671" s="107"/>
      <c r="G671" s="107"/>
      <c r="H671" s="107"/>
      <c r="I671" s="107"/>
      <c r="J671" s="107"/>
      <c r="K671" s="107"/>
      <c r="L671" s="107"/>
      <c r="M671" s="107"/>
      <c r="N671" s="107"/>
      <c r="O671" s="107"/>
      <c r="P671" s="88">
        <f>(C671+E671+G671+M671)*0.1+(I671+K671)*0.05-O671</f>
        <v>0</v>
      </c>
      <c r="Q671" s="88">
        <f>SUM(INT(C671*100000),INT(E671*100000),INT(G671*100000),INT(I671*50000),INT(K671*50000),INT(M671*100000),-(O671*1000000))</f>
        <v>0</v>
      </c>
      <c r="R671" s="88">
        <f>IF(Q671&gt;0,(RANK(Q671,(Q$655,Q$663,Q$671,Q$679,Q$687,Q$695,Q$703,Q$711,Q$719,Q$727))),"")</f>
      </c>
      <c r="S671" s="88">
        <f>C671+E671</f>
        <v>0</v>
      </c>
      <c r="T671" s="88">
        <f>IF(S671&gt;0,(RANK(S671,(S$655,S$663,S$671,S$679,S$687,S$695,S$703,S$711,S$719,S$727))),"")</f>
      </c>
      <c r="U671" s="88">
        <f>I671+K671</f>
        <v>0</v>
      </c>
      <c r="V671" s="88">
        <f>IF(U671&gt;0,(RANK(U671,(U$655,U$663,U$671,U$679,U$687,U$695,U$703,U$711,U$719,U$727))),"")</f>
      </c>
      <c r="W671" s="106">
        <f>IF((AND(Q671&gt;0,S671&gt;0,U671&gt;0)),1000000-(R671*10000+T671*100+V671),0)</f>
        <v>0</v>
      </c>
      <c r="X671" s="89">
        <f>IF(P671&gt;=80,"I",IF(P671&gt;=60,"II",IF(P671&gt;=40,"III",IF(P671=0,"","IV"))))</f>
      </c>
      <c r="Y671" s="88">
        <f>IF(W671&gt;0,(RANK(W671,(W$655,W$663,W$671,W$679,W$687,W$695,W$703,W$711,W$719,W$727))),"")</f>
      </c>
      <c r="Z671" s="97">
        <f>IF(B671&gt;0,B671,"")</f>
      </c>
      <c r="AA671" s="103"/>
      <c r="AB671" s="88">
        <f>IF(AA671&gt;0,(RANK(AA671,(AA$655,AA$663,AA$671,AA$679,AA$687,AA$695,AA$703,AA$711,AA$719,AA$727))),"")</f>
      </c>
      <c r="AC671" s="103"/>
      <c r="AD671" s="88">
        <f>IF(AC671&gt;0,(RANK(AC671,(AC$655,AC$663,AC$671,AC$679,AC$687,AC$695,AC$703,AC$711,AC$719,AC$727))),"")</f>
      </c>
    </row>
    <row r="672" spans="1:30" s="3" customFormat="1" ht="12" customHeight="1" hidden="1">
      <c r="A672" s="96"/>
      <c r="B672" s="87"/>
      <c r="C672" s="27">
        <f>IF(C671&gt;0,C671*0.1,"")</f>
      </c>
      <c r="D672" s="26">
        <f>IF(C671&gt;0,(RANK(C671,(C$655,C$663,C$671,C$679,C$687,C$695,C$703,C$711,C$719,C$727))),"")</f>
      </c>
      <c r="E672" s="27">
        <f>IF(E671&gt;0,E671*0.1,"")</f>
      </c>
      <c r="F672" s="26">
        <f>IF(E671&gt;0,(RANK(E671,(E$655,E$663,E$671,E$679,E$687,E$695,E$703,E$711,E$719,E$727))),"")</f>
      </c>
      <c r="G672" s="27">
        <f>IF(G671&gt;0,G671*0.1,"")</f>
      </c>
      <c r="H672" s="26">
        <f>IF(G671&gt;0,(RANK(G671,(G$655,G$663,G$671,G$679,G$687,G$695,G$703,G$711,G$719,G$727))),"")</f>
      </c>
      <c r="I672" s="27">
        <f>IF(I671&gt;0,I671*0.05,"")</f>
      </c>
      <c r="J672" s="26">
        <f>IF(I671&gt;0,(RANK(I671,(I$655,I$663,I$671,I$679,I$687,I$695,I$703,I$711,I$719,I$727))),"")</f>
      </c>
      <c r="K672" s="27">
        <f>IF(K671&gt;0,K671*0.05,"")</f>
      </c>
      <c r="L672" s="26">
        <f>IF(K671&gt;0,(RANK(K671,(K$655,K$663,K$671,K$679,K$687,K$695,K$703,K$711,K$719,K$727))),"")</f>
      </c>
      <c r="M672" s="27">
        <f>IF(M671&gt;0,M671*0.1,"")</f>
      </c>
      <c r="N672" s="26">
        <f>IF(M671&gt;0,(RANK(M671,(M$655,M$663,M$671,M$679,M$687,M$695,M$703,M$711,M$719,M$727))),"")</f>
      </c>
      <c r="O672" s="107"/>
      <c r="P672" s="88"/>
      <c r="Q672" s="88"/>
      <c r="R672" s="88"/>
      <c r="S672" s="88"/>
      <c r="T672" s="88"/>
      <c r="U672" s="88"/>
      <c r="V672" s="88"/>
      <c r="W672" s="106"/>
      <c r="X672" s="89"/>
      <c r="Y672" s="88"/>
      <c r="Z672" s="97"/>
      <c r="AA672" s="103"/>
      <c r="AB672" s="88"/>
      <c r="AC672" s="103"/>
      <c r="AD672" s="88"/>
    </row>
    <row r="673" spans="1:30" s="3" customFormat="1" ht="12" customHeight="1" hidden="1">
      <c r="A673" s="92" t="str">
        <f>IF(AND(Input!C$143&gt;0,Input!C147&gt;0,Input!D147="Festival"),UPPER(Input!C$143),"Hide")</f>
        <v>Hide</v>
      </c>
      <c r="B673" s="86">
        <f>IF(Input!C$147&gt;0,(UPPER(Input!C$147)&amp;" (Scores)"),"")</f>
      </c>
      <c r="C673" s="104"/>
      <c r="D673" s="104"/>
      <c r="E673" s="104"/>
      <c r="F673" s="104"/>
      <c r="G673" s="104"/>
      <c r="H673" s="104"/>
      <c r="I673" s="104"/>
      <c r="J673" s="104"/>
      <c r="K673" s="104"/>
      <c r="L673" s="104"/>
      <c r="M673" s="104"/>
      <c r="N673" s="104"/>
      <c r="O673" s="48"/>
      <c r="P673" s="49">
        <f>(C673+E673+G673+M673)*0.1+(I673+K673)*0.05-O673</f>
        <v>0</v>
      </c>
      <c r="Q673" s="90"/>
      <c r="R673" s="90"/>
      <c r="S673" s="90"/>
      <c r="T673" s="90"/>
      <c r="U673" s="90"/>
      <c r="V673" s="90"/>
      <c r="W673" s="90"/>
      <c r="X673" s="102"/>
      <c r="Y673" s="101"/>
      <c r="Z673" s="105">
        <f>IF(B673&gt;0,B673,"")</f>
      </c>
      <c r="AA673" s="100"/>
      <c r="AB673" s="101"/>
      <c r="AC673" s="100"/>
      <c r="AD673" s="101"/>
    </row>
    <row r="674" spans="1:30" s="3" customFormat="1" ht="12" customHeight="1" hidden="1">
      <c r="A674" s="93"/>
      <c r="B674" s="86"/>
      <c r="C674" s="90" t="s">
        <v>57</v>
      </c>
      <c r="D674" s="90"/>
      <c r="E674" s="90"/>
      <c r="F674" s="90"/>
      <c r="G674" s="90"/>
      <c r="H674" s="90"/>
      <c r="I674" s="90"/>
      <c r="J674" s="90"/>
      <c r="K674" s="90"/>
      <c r="L674" s="90"/>
      <c r="M674" s="90"/>
      <c r="N674" s="90"/>
      <c r="O674" s="90"/>
      <c r="P674" s="90"/>
      <c r="Q674" s="90"/>
      <c r="R674" s="90"/>
      <c r="S674" s="90"/>
      <c r="T674" s="90"/>
      <c r="U674" s="90"/>
      <c r="V674" s="90"/>
      <c r="W674" s="90"/>
      <c r="X674" s="102"/>
      <c r="Y674" s="101"/>
      <c r="Z674" s="105"/>
      <c r="AA674" s="100"/>
      <c r="AB674" s="101"/>
      <c r="AC674" s="100"/>
      <c r="AD674" s="101"/>
    </row>
    <row r="675" spans="1:30" s="3" customFormat="1" ht="12" customHeight="1" hidden="1">
      <c r="A675" s="94" t="str">
        <f>IF(AND(Input!C$143&gt;0,Input!C147&gt;0,Input!D147="Festival"),UPPER(Input!C$143),"Hide")</f>
        <v>Hide</v>
      </c>
      <c r="B675" s="87">
        <f>IF(Input!C$147&gt;0,UPPER(Input!C$147),"")</f>
      </c>
      <c r="C675" s="99">
        <f>IF(C673&gt;=160,"I",IF(C673&gt;=120,"II",IF(C673&gt;=80,"III",IF(C673=0,"","IV"))))</f>
      </c>
      <c r="D675" s="99"/>
      <c r="E675" s="99">
        <f>IF(E673&gt;=160,"I",IF(E673&gt;=120,"II",IF(E673&gt;=80,"III",IF(E673=0,"","IV"))))</f>
      </c>
      <c r="F675" s="99"/>
      <c r="G675" s="99">
        <f>IF(G673&gt;=160,"I",IF(G673&gt;=120,"II",IF(G673&gt;=80,"III",IF(G673=0,"","IV"))))</f>
      </c>
      <c r="H675" s="99"/>
      <c r="I675" s="99">
        <f>IF(I673&gt;=160,"I",IF(I673&gt;=120,"II",IF(I673&gt;=80,"III",IF(I673=0,"","IV"))))</f>
      </c>
      <c r="J675" s="99"/>
      <c r="K675" s="99">
        <f>IF(K673&gt;=160,"I",IF(K673&gt;=120,"II",IF(K673&gt;=80,"III",IF(K673=0,"","IV"))))</f>
      </c>
      <c r="L675" s="99"/>
      <c r="M675" s="99">
        <f>IF(M673&gt;=160,"I",IF(M673&gt;=120,"II",IF(M673&gt;=80,"III",IF(M673=0,"","IV"))))</f>
      </c>
      <c r="N675" s="99"/>
      <c r="O675" s="97">
        <f>IF(O673&gt;0,"Penalty Applied","")</f>
      </c>
      <c r="P675" s="88" t="s">
        <v>55</v>
      </c>
      <c r="Q675" s="88"/>
      <c r="R675" s="88"/>
      <c r="S675" s="88"/>
      <c r="T675" s="88"/>
      <c r="U675" s="88"/>
      <c r="V675" s="88"/>
      <c r="W675" s="88"/>
      <c r="X675" s="89">
        <f>IF(P673&gt;=80,"I",IF(P673&gt;=60,"II",IF(P673&gt;=40,"III",IF(P673=0,"","IV"))))</f>
      </c>
      <c r="Y675" s="88" t="s">
        <v>55</v>
      </c>
      <c r="Z675" s="97">
        <f>IF(B675&gt;0,B675,"")</f>
      </c>
      <c r="AA675" s="91" t="s">
        <v>55</v>
      </c>
      <c r="AB675" s="88" t="s">
        <v>55</v>
      </c>
      <c r="AC675" s="91" t="s">
        <v>55</v>
      </c>
      <c r="AD675" s="88" t="s">
        <v>55</v>
      </c>
    </row>
    <row r="676" spans="1:30" s="3" customFormat="1" ht="12" customHeight="1" hidden="1">
      <c r="A676" s="95"/>
      <c r="B676" s="87"/>
      <c r="C676" s="99"/>
      <c r="D676" s="99"/>
      <c r="E676" s="99"/>
      <c r="F676" s="99"/>
      <c r="G676" s="99"/>
      <c r="H676" s="99"/>
      <c r="I676" s="99"/>
      <c r="J676" s="99"/>
      <c r="K676" s="99"/>
      <c r="L676" s="99"/>
      <c r="M676" s="99"/>
      <c r="N676" s="99"/>
      <c r="O676" s="97"/>
      <c r="P676" s="88"/>
      <c r="Q676" s="88"/>
      <c r="R676" s="88"/>
      <c r="S676" s="88"/>
      <c r="T676" s="88"/>
      <c r="U676" s="88"/>
      <c r="V676" s="88"/>
      <c r="W676" s="88"/>
      <c r="X676" s="89"/>
      <c r="Y676" s="88"/>
      <c r="Z676" s="97"/>
      <c r="AA676" s="91"/>
      <c r="AB676" s="88"/>
      <c r="AC676" s="91"/>
      <c r="AD676" s="88"/>
    </row>
    <row r="677" spans="1:30" s="3" customFormat="1" ht="12" customHeight="1" hidden="1">
      <c r="A677" s="96" t="str">
        <f>IF(AND(Input!C$143&gt;0,Input!C147&gt;0,Input!D147="Comments Only"),UPPER(Input!C$143),"Hide")</f>
        <v>Hide</v>
      </c>
      <c r="B677" s="87">
        <f>IF(Input!C$147&gt;0,UPPER(Input!C$147),"")</f>
      </c>
      <c r="C677" s="98" t="s">
        <v>54</v>
      </c>
      <c r="D677" s="98"/>
      <c r="E677" s="98" t="s">
        <v>54</v>
      </c>
      <c r="F677" s="98"/>
      <c r="G677" s="98" t="s">
        <v>54</v>
      </c>
      <c r="H677" s="98"/>
      <c r="I677" s="98" t="s">
        <v>54</v>
      </c>
      <c r="J677" s="98"/>
      <c r="K677" s="98" t="s">
        <v>54</v>
      </c>
      <c r="L677" s="98"/>
      <c r="M677" s="98" t="s">
        <v>54</v>
      </c>
      <c r="N677" s="98"/>
      <c r="O677" s="88" t="s">
        <v>55</v>
      </c>
      <c r="P677" s="88" t="s">
        <v>55</v>
      </c>
      <c r="Q677" s="88"/>
      <c r="R677" s="88"/>
      <c r="S677" s="88"/>
      <c r="T677" s="88"/>
      <c r="U677" s="88"/>
      <c r="V677" s="88"/>
      <c r="W677" s="88"/>
      <c r="X677" s="89" t="s">
        <v>55</v>
      </c>
      <c r="Y677" s="88" t="s">
        <v>55</v>
      </c>
      <c r="Z677" s="97">
        <f>IF(B677&gt;0,B677,"")</f>
      </c>
      <c r="AA677" s="91" t="s">
        <v>56</v>
      </c>
      <c r="AB677" s="88" t="s">
        <v>55</v>
      </c>
      <c r="AC677" s="91" t="s">
        <v>56</v>
      </c>
      <c r="AD677" s="88" t="s">
        <v>55</v>
      </c>
    </row>
    <row r="678" spans="1:30" s="3" customFormat="1" ht="12" customHeight="1" hidden="1">
      <c r="A678" s="96"/>
      <c r="B678" s="87"/>
      <c r="C678" s="98"/>
      <c r="D678" s="98"/>
      <c r="E678" s="98"/>
      <c r="F678" s="98"/>
      <c r="G678" s="98"/>
      <c r="H678" s="98"/>
      <c r="I678" s="98"/>
      <c r="J678" s="98"/>
      <c r="K678" s="98"/>
      <c r="L678" s="98"/>
      <c r="M678" s="98"/>
      <c r="N678" s="98"/>
      <c r="O678" s="88"/>
      <c r="P678" s="88"/>
      <c r="Q678" s="88"/>
      <c r="R678" s="88"/>
      <c r="S678" s="88"/>
      <c r="T678" s="88"/>
      <c r="U678" s="88"/>
      <c r="V678" s="88"/>
      <c r="W678" s="88"/>
      <c r="X678" s="89"/>
      <c r="Y678" s="88"/>
      <c r="Z678" s="97"/>
      <c r="AA678" s="91"/>
      <c r="AB678" s="88"/>
      <c r="AC678" s="91"/>
      <c r="AD678" s="88"/>
    </row>
    <row r="679" spans="1:30" s="3" customFormat="1" ht="12" customHeight="1" hidden="1">
      <c r="A679" s="96" t="str">
        <f>IF(AND(Input!C$143&gt;0,Input!C148&gt;0,Input!D148="Competitive"),UPPER(Input!C$143),"Hide")</f>
        <v>Hide</v>
      </c>
      <c r="B679" s="87">
        <f>IF(Input!C$148&gt;0,UPPER(Input!C$148),"")</f>
      </c>
      <c r="C679" s="107"/>
      <c r="D679" s="107"/>
      <c r="E679" s="107"/>
      <c r="F679" s="107"/>
      <c r="G679" s="107"/>
      <c r="H679" s="107"/>
      <c r="I679" s="107"/>
      <c r="J679" s="107"/>
      <c r="K679" s="107"/>
      <c r="L679" s="107"/>
      <c r="M679" s="107"/>
      <c r="N679" s="107"/>
      <c r="O679" s="107"/>
      <c r="P679" s="88">
        <f>(C679+E679+G679+M679)*0.1+(I679+K679)*0.05-O679</f>
        <v>0</v>
      </c>
      <c r="Q679" s="88">
        <f>SUM(INT(C679*100000),INT(E679*100000),INT(G679*100000),INT(I679*50000),INT(K679*50000),INT(M679*100000),-(O679*1000000))</f>
        <v>0</v>
      </c>
      <c r="R679" s="88">
        <f>IF(Q679&gt;0,(RANK(Q679,(Q$655,Q$663,Q$671,Q$679,Q$687,Q$695,Q$703,Q$711,Q$719,Q$727))),"")</f>
      </c>
      <c r="S679" s="88">
        <f>C679+E679</f>
        <v>0</v>
      </c>
      <c r="T679" s="88">
        <f>IF(S679&gt;0,(RANK(S679,(S$655,S$663,S$671,S$679,S$687,S$695,S$703,S$711,S$719,S$727))),"")</f>
      </c>
      <c r="U679" s="88">
        <f>I679+K679</f>
        <v>0</v>
      </c>
      <c r="V679" s="88">
        <f>IF(U679&gt;0,(RANK(U679,(U$655,U$663,U$671,U$679,U$687,U$695,U$703,U$711,U$719,U$727))),"")</f>
      </c>
      <c r="W679" s="106">
        <f>IF((AND(Q679&gt;0,S679&gt;0,U679&gt;0)),1000000-(R679*10000+T679*100+V679),0)</f>
        <v>0</v>
      </c>
      <c r="X679" s="89">
        <f>IF(P679&gt;=80,"I",IF(P679&gt;=60,"II",IF(P679&gt;=40,"III",IF(P679=0,"","IV"))))</f>
      </c>
      <c r="Y679" s="88">
        <f>IF(W679&gt;0,(RANK(W679,(W$655,W$663,W$671,W$679,W$687,W$695,W$703,W$711,W$719,W$727))),"")</f>
      </c>
      <c r="Z679" s="97">
        <f>IF(B679&gt;0,B679,"")</f>
      </c>
      <c r="AA679" s="103"/>
      <c r="AB679" s="88">
        <f>IF(AA679&gt;0,(RANK(AA679,(AA$655,AA$663,AA$671,AA$679,AA$687,AA$695,AA$703,AA$711,AA$719,AA$727))),"")</f>
      </c>
      <c r="AC679" s="103"/>
      <c r="AD679" s="88">
        <f>IF(AC679&gt;0,(RANK(AC679,(AC$655,AC$663,AC$671,AC$679,AC$687,AC$695,AC$703,AC$711,AC$719,AC$727))),"")</f>
      </c>
    </row>
    <row r="680" spans="1:30" s="3" customFormat="1" ht="12" customHeight="1" hidden="1">
      <c r="A680" s="96"/>
      <c r="B680" s="87"/>
      <c r="C680" s="27">
        <f>IF(C679&gt;0,C679*0.1,"")</f>
      </c>
      <c r="D680" s="26">
        <f>IF(C679&gt;0,(RANK(C679,(C$655,C$663,C$671,C$679,C$687,C$695,C$703,C$711,C$719,C$727))),"")</f>
      </c>
      <c r="E680" s="27">
        <f>IF(E679&gt;0,E679*0.1,"")</f>
      </c>
      <c r="F680" s="26">
        <f>IF(E679&gt;0,(RANK(E679,(E$655,E$663,E$671,E$679,E$687,E$695,E$703,E$711,E$719,E$727))),"")</f>
      </c>
      <c r="G680" s="27">
        <f>IF(G679&gt;0,G679*0.1,"")</f>
      </c>
      <c r="H680" s="26">
        <f>IF(G679&gt;0,(RANK(G679,(G$655,G$663,G$671,G$679,G$687,G$695,G$703,G$711,G$719,G$727))),"")</f>
      </c>
      <c r="I680" s="27">
        <f>IF(I679&gt;0,I679*0.05,"")</f>
      </c>
      <c r="J680" s="26">
        <f>IF(I679&gt;0,(RANK(I679,(I$655,I$663,I$671,I$679,I$687,I$695,I$703,I$711,I$719,I$727))),"")</f>
      </c>
      <c r="K680" s="27">
        <f>IF(K679&gt;0,K679*0.05,"")</f>
      </c>
      <c r="L680" s="26">
        <f>IF(K679&gt;0,(RANK(K679,(K$655,K$663,K$671,K$679,K$687,K$695,K$703,K$711,K$719,K$727))),"")</f>
      </c>
      <c r="M680" s="27">
        <f>IF(M679&gt;0,M679*0.1,"")</f>
      </c>
      <c r="N680" s="26">
        <f>IF(M679&gt;0,(RANK(M679,(M$655,M$663,M$671,M$679,M$687,M$695,M$703,M$711,M$719,M$727))),"")</f>
      </c>
      <c r="O680" s="107"/>
      <c r="P680" s="88"/>
      <c r="Q680" s="88"/>
      <c r="R680" s="88"/>
      <c r="S680" s="88"/>
      <c r="T680" s="88"/>
      <c r="U680" s="88"/>
      <c r="V680" s="88"/>
      <c r="W680" s="106"/>
      <c r="X680" s="89"/>
      <c r="Y680" s="88"/>
      <c r="Z680" s="97"/>
      <c r="AA680" s="103"/>
      <c r="AB680" s="88"/>
      <c r="AC680" s="103"/>
      <c r="AD680" s="88"/>
    </row>
    <row r="681" spans="1:30" s="3" customFormat="1" ht="12" customHeight="1" hidden="1">
      <c r="A681" s="92" t="str">
        <f>IF(AND(Input!C$143&gt;0,Input!C148&gt;0,Input!D148="Festival"),UPPER(Input!C$143),"Hide")</f>
        <v>Hide</v>
      </c>
      <c r="B681" s="86">
        <f>IF(Input!C$148&gt;0,(UPPER(Input!C$148)&amp;" (Scores)"),"")</f>
      </c>
      <c r="C681" s="104"/>
      <c r="D681" s="104"/>
      <c r="E681" s="104"/>
      <c r="F681" s="104"/>
      <c r="G681" s="104"/>
      <c r="H681" s="104"/>
      <c r="I681" s="104"/>
      <c r="J681" s="104"/>
      <c r="K681" s="104"/>
      <c r="L681" s="104"/>
      <c r="M681" s="104"/>
      <c r="N681" s="104"/>
      <c r="O681" s="48"/>
      <c r="P681" s="49">
        <f>(C681+E681+G681+M681)*0.1+(I681+K681)*0.05-O681</f>
        <v>0</v>
      </c>
      <c r="Q681" s="90"/>
      <c r="R681" s="90"/>
      <c r="S681" s="90"/>
      <c r="T681" s="90"/>
      <c r="U681" s="90"/>
      <c r="V681" s="90"/>
      <c r="W681" s="90"/>
      <c r="X681" s="102"/>
      <c r="Y681" s="101"/>
      <c r="Z681" s="105">
        <f>IF(B681&gt;0,B681,"")</f>
      </c>
      <c r="AA681" s="100"/>
      <c r="AB681" s="101"/>
      <c r="AC681" s="100"/>
      <c r="AD681" s="101"/>
    </row>
    <row r="682" spans="1:30" s="3" customFormat="1" ht="12" customHeight="1" hidden="1">
      <c r="A682" s="93"/>
      <c r="B682" s="86"/>
      <c r="C682" s="90" t="s">
        <v>57</v>
      </c>
      <c r="D682" s="90"/>
      <c r="E682" s="90"/>
      <c r="F682" s="90"/>
      <c r="G682" s="90"/>
      <c r="H682" s="90"/>
      <c r="I682" s="90"/>
      <c r="J682" s="90"/>
      <c r="K682" s="90"/>
      <c r="L682" s="90"/>
      <c r="M682" s="90"/>
      <c r="N682" s="90"/>
      <c r="O682" s="90"/>
      <c r="P682" s="90"/>
      <c r="Q682" s="90"/>
      <c r="R682" s="90"/>
      <c r="S682" s="90"/>
      <c r="T682" s="90"/>
      <c r="U682" s="90"/>
      <c r="V682" s="90"/>
      <c r="W682" s="90"/>
      <c r="X682" s="102"/>
      <c r="Y682" s="101"/>
      <c r="Z682" s="105"/>
      <c r="AA682" s="100"/>
      <c r="AB682" s="101"/>
      <c r="AC682" s="100"/>
      <c r="AD682" s="101"/>
    </row>
    <row r="683" spans="1:30" s="3" customFormat="1" ht="12" customHeight="1" hidden="1">
      <c r="A683" s="94" t="str">
        <f>IF(AND(Input!C$143&gt;0,Input!C148&gt;0,Input!D148="Festival"),UPPER(Input!C$143),"Hide")</f>
        <v>Hide</v>
      </c>
      <c r="B683" s="87">
        <f>IF(Input!C$148&gt;0,UPPER(Input!C$148),"")</f>
      </c>
      <c r="C683" s="99">
        <f>IF(C681&gt;=160,"I",IF(C681&gt;=120,"II",IF(C681&gt;=80,"III",IF(C681=0,"","IV"))))</f>
      </c>
      <c r="D683" s="99"/>
      <c r="E683" s="99">
        <f>IF(E681&gt;=160,"I",IF(E681&gt;=120,"II",IF(E681&gt;=80,"III",IF(E681=0,"","IV"))))</f>
      </c>
      <c r="F683" s="99"/>
      <c r="G683" s="99">
        <f>IF(G681&gt;=160,"I",IF(G681&gt;=120,"II",IF(G681&gt;=80,"III",IF(G681=0,"","IV"))))</f>
      </c>
      <c r="H683" s="99"/>
      <c r="I683" s="99">
        <f>IF(I681&gt;=160,"I",IF(I681&gt;=120,"II",IF(I681&gt;=80,"III",IF(I681=0,"","IV"))))</f>
      </c>
      <c r="J683" s="99"/>
      <c r="K683" s="99">
        <f>IF(K681&gt;=160,"I",IF(K681&gt;=120,"II",IF(K681&gt;=80,"III",IF(K681=0,"","IV"))))</f>
      </c>
      <c r="L683" s="99"/>
      <c r="M683" s="99">
        <f>IF(M681&gt;=160,"I",IF(M681&gt;=120,"II",IF(M681&gt;=80,"III",IF(M681=0,"","IV"))))</f>
      </c>
      <c r="N683" s="99"/>
      <c r="O683" s="97">
        <f>IF(O681&gt;0,"Penalty Applied","")</f>
      </c>
      <c r="P683" s="88" t="s">
        <v>55</v>
      </c>
      <c r="Q683" s="88"/>
      <c r="R683" s="88"/>
      <c r="S683" s="88"/>
      <c r="T683" s="88"/>
      <c r="U683" s="88"/>
      <c r="V683" s="88"/>
      <c r="W683" s="88"/>
      <c r="X683" s="89">
        <f>IF(P681&gt;=80,"I",IF(P681&gt;=60,"II",IF(P681&gt;=40,"III",IF(P681=0,"","IV"))))</f>
      </c>
      <c r="Y683" s="88" t="s">
        <v>55</v>
      </c>
      <c r="Z683" s="97">
        <f>IF(B683&gt;0,B683,"")</f>
      </c>
      <c r="AA683" s="91" t="s">
        <v>55</v>
      </c>
      <c r="AB683" s="88" t="s">
        <v>55</v>
      </c>
      <c r="AC683" s="91" t="s">
        <v>55</v>
      </c>
      <c r="AD683" s="88" t="s">
        <v>55</v>
      </c>
    </row>
    <row r="684" spans="1:30" s="3" customFormat="1" ht="12" customHeight="1" hidden="1">
      <c r="A684" s="95"/>
      <c r="B684" s="87"/>
      <c r="C684" s="99"/>
      <c r="D684" s="99"/>
      <c r="E684" s="99"/>
      <c r="F684" s="99"/>
      <c r="G684" s="99"/>
      <c r="H684" s="99"/>
      <c r="I684" s="99"/>
      <c r="J684" s="99"/>
      <c r="K684" s="99"/>
      <c r="L684" s="99"/>
      <c r="M684" s="99"/>
      <c r="N684" s="99"/>
      <c r="O684" s="97"/>
      <c r="P684" s="88"/>
      <c r="Q684" s="88"/>
      <c r="R684" s="88"/>
      <c r="S684" s="88"/>
      <c r="T684" s="88"/>
      <c r="U684" s="88"/>
      <c r="V684" s="88"/>
      <c r="W684" s="88"/>
      <c r="X684" s="89"/>
      <c r="Y684" s="88"/>
      <c r="Z684" s="97"/>
      <c r="AA684" s="91"/>
      <c r="AB684" s="88"/>
      <c r="AC684" s="91"/>
      <c r="AD684" s="88"/>
    </row>
    <row r="685" spans="1:30" s="3" customFormat="1" ht="12" customHeight="1" hidden="1">
      <c r="A685" s="96" t="str">
        <f>IF(AND(Input!C$143&gt;0,Input!C148&gt;0,Input!D148="Comments Only"),UPPER(Input!C$143),"Hide")</f>
        <v>Hide</v>
      </c>
      <c r="B685" s="87">
        <f>IF(Input!C$148&gt;0,UPPER(Input!C$148),"")</f>
      </c>
      <c r="C685" s="98" t="s">
        <v>54</v>
      </c>
      <c r="D685" s="98"/>
      <c r="E685" s="98" t="s">
        <v>54</v>
      </c>
      <c r="F685" s="98"/>
      <c r="G685" s="98" t="s">
        <v>54</v>
      </c>
      <c r="H685" s="98"/>
      <c r="I685" s="98" t="s">
        <v>54</v>
      </c>
      <c r="J685" s="98"/>
      <c r="K685" s="98" t="s">
        <v>54</v>
      </c>
      <c r="L685" s="98"/>
      <c r="M685" s="98" t="s">
        <v>54</v>
      </c>
      <c r="N685" s="98"/>
      <c r="O685" s="88" t="s">
        <v>55</v>
      </c>
      <c r="P685" s="88" t="s">
        <v>55</v>
      </c>
      <c r="Q685" s="88"/>
      <c r="R685" s="88"/>
      <c r="S685" s="88"/>
      <c r="T685" s="88"/>
      <c r="U685" s="88"/>
      <c r="V685" s="88"/>
      <c r="W685" s="88"/>
      <c r="X685" s="89" t="s">
        <v>55</v>
      </c>
      <c r="Y685" s="88" t="s">
        <v>55</v>
      </c>
      <c r="Z685" s="97">
        <f>IF(B685&gt;0,B685,"")</f>
      </c>
      <c r="AA685" s="91" t="s">
        <v>56</v>
      </c>
      <c r="AB685" s="88" t="s">
        <v>55</v>
      </c>
      <c r="AC685" s="91" t="s">
        <v>56</v>
      </c>
      <c r="AD685" s="88" t="s">
        <v>55</v>
      </c>
    </row>
    <row r="686" spans="1:30" s="3" customFormat="1" ht="12" customHeight="1" hidden="1">
      <c r="A686" s="96"/>
      <c r="B686" s="87"/>
      <c r="C686" s="98"/>
      <c r="D686" s="98"/>
      <c r="E686" s="98"/>
      <c r="F686" s="98"/>
      <c r="G686" s="98"/>
      <c r="H686" s="98"/>
      <c r="I686" s="98"/>
      <c r="J686" s="98"/>
      <c r="K686" s="98"/>
      <c r="L686" s="98"/>
      <c r="M686" s="98"/>
      <c r="N686" s="98"/>
      <c r="O686" s="88"/>
      <c r="P686" s="88"/>
      <c r="Q686" s="88"/>
      <c r="R686" s="88"/>
      <c r="S686" s="88"/>
      <c r="T686" s="88"/>
      <c r="U686" s="88"/>
      <c r="V686" s="88"/>
      <c r="W686" s="88"/>
      <c r="X686" s="89"/>
      <c r="Y686" s="88"/>
      <c r="Z686" s="97"/>
      <c r="AA686" s="91"/>
      <c r="AB686" s="88"/>
      <c r="AC686" s="91"/>
      <c r="AD686" s="88"/>
    </row>
    <row r="687" spans="1:30" s="3" customFormat="1" ht="12" customHeight="1" hidden="1">
      <c r="A687" s="96" t="str">
        <f>IF(AND(Input!C$143&gt;0,Input!C149&gt;0,Input!D149="Competitive"),UPPER(Input!C$143),"Hide")</f>
        <v>Hide</v>
      </c>
      <c r="B687" s="87">
        <f>IF(Input!C$149&gt;0,UPPER(Input!C$149),"")</f>
      </c>
      <c r="C687" s="107"/>
      <c r="D687" s="107"/>
      <c r="E687" s="107"/>
      <c r="F687" s="107"/>
      <c r="G687" s="107"/>
      <c r="H687" s="107"/>
      <c r="I687" s="107"/>
      <c r="J687" s="107"/>
      <c r="K687" s="107"/>
      <c r="L687" s="107"/>
      <c r="M687" s="107"/>
      <c r="N687" s="107"/>
      <c r="O687" s="107"/>
      <c r="P687" s="88">
        <f>(C687+E687+G687+M687)*0.1+(I687+K687)*0.05-O687</f>
        <v>0</v>
      </c>
      <c r="Q687" s="88">
        <f>SUM(INT(C687*100000),INT(E687*100000),INT(G687*100000),INT(I687*50000),INT(K687*50000),INT(M687*100000),-(O687*1000000))</f>
        <v>0</v>
      </c>
      <c r="R687" s="88">
        <f>IF(Q687&gt;0,(RANK(Q687,(Q$655,Q$663,Q$671,Q$679,Q$687,Q$695,Q$703,Q$711,Q$719,Q$727))),"")</f>
      </c>
      <c r="S687" s="88">
        <f>C687+E687</f>
        <v>0</v>
      </c>
      <c r="T687" s="88">
        <f>IF(S687&gt;0,(RANK(S687,(S$655,S$663,S$671,S$679,S$687,S$695,S$703,S$711,S$719,S$727))),"")</f>
      </c>
      <c r="U687" s="88">
        <f>I687+K687</f>
        <v>0</v>
      </c>
      <c r="V687" s="88">
        <f>IF(U687&gt;0,(RANK(U687,(U$655,U$663,U$671,U$679,U$687,U$695,U$703,U$711,U$719,U$727))),"")</f>
      </c>
      <c r="W687" s="106">
        <f>IF((AND(Q687&gt;0,S687&gt;0,U687&gt;0)),1000000-(R687*10000+T687*100+V687),0)</f>
        <v>0</v>
      </c>
      <c r="X687" s="89">
        <f>IF(P687&gt;=80,"I",IF(P687&gt;=60,"II",IF(P687&gt;=40,"III",IF(P687=0,"","IV"))))</f>
      </c>
      <c r="Y687" s="88">
        <f>IF(W687&gt;0,(RANK(W687,(W$655,W$663,W$671,W$679,W$687,W$695,W$703,W$711,W$719,W$727))),"")</f>
      </c>
      <c r="Z687" s="97">
        <f>IF(B687&gt;0,B687,"")</f>
      </c>
      <c r="AA687" s="103"/>
      <c r="AB687" s="88">
        <f>IF(AA687&gt;0,(RANK(AA687,(AA$655,AA$663,AA$671,AA$679,AA$687,AA$695,AA$703,AA$711,AA$719,AA$727))),"")</f>
      </c>
      <c r="AC687" s="103"/>
      <c r="AD687" s="88">
        <f>IF(AC687&gt;0,(RANK(AC687,(AC$655,AC$663,AC$671,AC$679,AC$687,AC$695,AC$703,AC$711,AC$719,AC$727))),"")</f>
      </c>
    </row>
    <row r="688" spans="1:30" s="3" customFormat="1" ht="12" customHeight="1" hidden="1">
      <c r="A688" s="96"/>
      <c r="B688" s="87"/>
      <c r="C688" s="27">
        <f>IF(C687&gt;0,C687*0.1,"")</f>
      </c>
      <c r="D688" s="26">
        <f>IF(C687&gt;0,(RANK(C687,(C$655,C$663,C$671,C$679,C$687,C$695,C$703,C$711,C$719,C$727))),"")</f>
      </c>
      <c r="E688" s="27">
        <f>IF(E687&gt;0,E687*0.1,"")</f>
      </c>
      <c r="F688" s="26">
        <f>IF(E687&gt;0,(RANK(E687,(E$655,E$663,E$671,E$679,E$687,E$695,E$703,E$711,E$719,E$727))),"")</f>
      </c>
      <c r="G688" s="27">
        <f>IF(G687&gt;0,G687*0.1,"")</f>
      </c>
      <c r="H688" s="26">
        <f>IF(G687&gt;0,(RANK(G687,(G$655,G$663,G$671,G$679,G$687,G$695,G$703,G$711,G$719,G$727))),"")</f>
      </c>
      <c r="I688" s="27">
        <f>IF(I687&gt;0,I687*0.05,"")</f>
      </c>
      <c r="J688" s="26">
        <f>IF(I687&gt;0,(RANK(I687,(I$655,I$663,I$671,I$679,I$687,I$695,I$703,I$711,I$719,I$727))),"")</f>
      </c>
      <c r="K688" s="27">
        <f>IF(K687&gt;0,K687*0.05,"")</f>
      </c>
      <c r="L688" s="26">
        <f>IF(K687&gt;0,(RANK(K687,(K$655,K$663,K$671,K$679,K$687,K$695,K$703,K$711,K$719,K$727))),"")</f>
      </c>
      <c r="M688" s="27">
        <f>IF(M687&gt;0,M687*0.1,"")</f>
      </c>
      <c r="N688" s="26">
        <f>IF(M687&gt;0,(RANK(M687,(M$655,M$663,M$671,M$679,M$687,M$695,M$703,M$711,M$719,M$727))),"")</f>
      </c>
      <c r="O688" s="107"/>
      <c r="P688" s="88"/>
      <c r="Q688" s="88"/>
      <c r="R688" s="88"/>
      <c r="S688" s="88"/>
      <c r="T688" s="88"/>
      <c r="U688" s="88"/>
      <c r="V688" s="88"/>
      <c r="W688" s="106"/>
      <c r="X688" s="89"/>
      <c r="Y688" s="88"/>
      <c r="Z688" s="97"/>
      <c r="AA688" s="103"/>
      <c r="AB688" s="88"/>
      <c r="AC688" s="103"/>
      <c r="AD688" s="88"/>
    </row>
    <row r="689" spans="1:30" s="3" customFormat="1" ht="12" customHeight="1" hidden="1">
      <c r="A689" s="92" t="str">
        <f>IF(AND(Input!C$143&gt;0,Input!C149&gt;0,Input!D149="Festival"),UPPER(Input!C$143),"Hide")</f>
        <v>Hide</v>
      </c>
      <c r="B689" s="86">
        <f>IF(Input!C$149&gt;0,(UPPER(Input!C$149)&amp;" (Scores)"),"")</f>
      </c>
      <c r="C689" s="104"/>
      <c r="D689" s="104"/>
      <c r="E689" s="104"/>
      <c r="F689" s="104"/>
      <c r="G689" s="104"/>
      <c r="H689" s="104"/>
      <c r="I689" s="104"/>
      <c r="J689" s="104"/>
      <c r="K689" s="104"/>
      <c r="L689" s="104"/>
      <c r="M689" s="104"/>
      <c r="N689" s="104"/>
      <c r="O689" s="48"/>
      <c r="P689" s="49">
        <f>(C689+E689+G689+M689)*0.1+(I689+K689)*0.05-O689</f>
        <v>0</v>
      </c>
      <c r="Q689" s="90"/>
      <c r="R689" s="90"/>
      <c r="S689" s="90"/>
      <c r="T689" s="90"/>
      <c r="U689" s="90"/>
      <c r="V689" s="90"/>
      <c r="W689" s="90"/>
      <c r="X689" s="102"/>
      <c r="Y689" s="101"/>
      <c r="Z689" s="105">
        <f>IF(B689&gt;0,B689,"")</f>
      </c>
      <c r="AA689" s="100"/>
      <c r="AB689" s="101"/>
      <c r="AC689" s="100"/>
      <c r="AD689" s="101"/>
    </row>
    <row r="690" spans="1:30" s="3" customFormat="1" ht="12" customHeight="1" hidden="1">
      <c r="A690" s="93"/>
      <c r="B690" s="86"/>
      <c r="C690" s="90" t="s">
        <v>57</v>
      </c>
      <c r="D690" s="90"/>
      <c r="E690" s="90"/>
      <c r="F690" s="90"/>
      <c r="G690" s="90"/>
      <c r="H690" s="90"/>
      <c r="I690" s="90"/>
      <c r="J690" s="90"/>
      <c r="K690" s="90"/>
      <c r="L690" s="90"/>
      <c r="M690" s="90"/>
      <c r="N690" s="90"/>
      <c r="O690" s="90"/>
      <c r="P690" s="90"/>
      <c r="Q690" s="90"/>
      <c r="R690" s="90"/>
      <c r="S690" s="90"/>
      <c r="T690" s="90"/>
      <c r="U690" s="90"/>
      <c r="V690" s="90"/>
      <c r="W690" s="90"/>
      <c r="X690" s="102"/>
      <c r="Y690" s="101"/>
      <c r="Z690" s="105"/>
      <c r="AA690" s="100"/>
      <c r="AB690" s="101"/>
      <c r="AC690" s="100"/>
      <c r="AD690" s="101"/>
    </row>
    <row r="691" spans="1:30" s="3" customFormat="1" ht="12" customHeight="1" hidden="1">
      <c r="A691" s="94" t="str">
        <f>IF(AND(Input!C$143&gt;0,Input!C149&gt;0,Input!D149="Festival"),UPPER(Input!C$143),"Hide")</f>
        <v>Hide</v>
      </c>
      <c r="B691" s="87">
        <f>IF(Input!C$149&gt;0,UPPER(Input!C$149),"")</f>
      </c>
      <c r="C691" s="99">
        <f>IF(C689&gt;=160,"I",IF(C689&gt;=120,"II",IF(C689&gt;=80,"III",IF(C689=0,"","IV"))))</f>
      </c>
      <c r="D691" s="99"/>
      <c r="E691" s="99">
        <f>IF(E689&gt;=160,"I",IF(E689&gt;=120,"II",IF(E689&gt;=80,"III",IF(E689=0,"","IV"))))</f>
      </c>
      <c r="F691" s="99"/>
      <c r="G691" s="99">
        <f>IF(G689&gt;=160,"I",IF(G689&gt;=120,"II",IF(G689&gt;=80,"III",IF(G689=0,"","IV"))))</f>
      </c>
      <c r="H691" s="99"/>
      <c r="I691" s="99">
        <f>IF(I689&gt;=160,"I",IF(I689&gt;=120,"II",IF(I689&gt;=80,"III",IF(I689=0,"","IV"))))</f>
      </c>
      <c r="J691" s="99"/>
      <c r="K691" s="99">
        <f>IF(K689&gt;=160,"I",IF(K689&gt;=120,"II",IF(K689&gt;=80,"III",IF(K689=0,"","IV"))))</f>
      </c>
      <c r="L691" s="99"/>
      <c r="M691" s="99">
        <f>IF(M689&gt;=160,"I",IF(M689&gt;=120,"II",IF(M689&gt;=80,"III",IF(M689=0,"","IV"))))</f>
      </c>
      <c r="N691" s="99"/>
      <c r="O691" s="97">
        <f>IF(O689&gt;0,"Penalty Applied","")</f>
      </c>
      <c r="P691" s="88" t="s">
        <v>55</v>
      </c>
      <c r="Q691" s="88"/>
      <c r="R691" s="88"/>
      <c r="S691" s="88"/>
      <c r="T691" s="88"/>
      <c r="U691" s="88"/>
      <c r="V691" s="88"/>
      <c r="W691" s="88"/>
      <c r="X691" s="89">
        <f>IF(P689&gt;=80,"I",IF(P689&gt;=60,"II",IF(P689&gt;=40,"III",IF(P689=0,"","IV"))))</f>
      </c>
      <c r="Y691" s="88" t="s">
        <v>55</v>
      </c>
      <c r="Z691" s="97">
        <f>IF(B691&gt;0,B691,"")</f>
      </c>
      <c r="AA691" s="91" t="s">
        <v>55</v>
      </c>
      <c r="AB691" s="88" t="s">
        <v>55</v>
      </c>
      <c r="AC691" s="91" t="s">
        <v>55</v>
      </c>
      <c r="AD691" s="88" t="s">
        <v>55</v>
      </c>
    </row>
    <row r="692" spans="1:30" s="3" customFormat="1" ht="12" customHeight="1" hidden="1">
      <c r="A692" s="95"/>
      <c r="B692" s="87"/>
      <c r="C692" s="99"/>
      <c r="D692" s="99"/>
      <c r="E692" s="99"/>
      <c r="F692" s="99"/>
      <c r="G692" s="99"/>
      <c r="H692" s="99"/>
      <c r="I692" s="99"/>
      <c r="J692" s="99"/>
      <c r="K692" s="99"/>
      <c r="L692" s="99"/>
      <c r="M692" s="99"/>
      <c r="N692" s="99"/>
      <c r="O692" s="97"/>
      <c r="P692" s="88"/>
      <c r="Q692" s="88"/>
      <c r="R692" s="88"/>
      <c r="S692" s="88"/>
      <c r="T692" s="88"/>
      <c r="U692" s="88"/>
      <c r="V692" s="88"/>
      <c r="W692" s="88"/>
      <c r="X692" s="89"/>
      <c r="Y692" s="88"/>
      <c r="Z692" s="97"/>
      <c r="AA692" s="91"/>
      <c r="AB692" s="88"/>
      <c r="AC692" s="91"/>
      <c r="AD692" s="88"/>
    </row>
    <row r="693" spans="1:30" s="3" customFormat="1" ht="12" customHeight="1" hidden="1">
      <c r="A693" s="96" t="str">
        <f>IF(AND(Input!C$143&gt;0,Input!C149&gt;0,Input!D149="Comments Only"),UPPER(Input!C$143),"Hide")</f>
        <v>Hide</v>
      </c>
      <c r="B693" s="87">
        <f>IF(Input!C$149&gt;0,UPPER(Input!C$149),"")</f>
      </c>
      <c r="C693" s="98" t="s">
        <v>54</v>
      </c>
      <c r="D693" s="98"/>
      <c r="E693" s="98" t="s">
        <v>54</v>
      </c>
      <c r="F693" s="98"/>
      <c r="G693" s="98" t="s">
        <v>54</v>
      </c>
      <c r="H693" s="98"/>
      <c r="I693" s="98" t="s">
        <v>54</v>
      </c>
      <c r="J693" s="98"/>
      <c r="K693" s="98" t="s">
        <v>54</v>
      </c>
      <c r="L693" s="98"/>
      <c r="M693" s="98" t="s">
        <v>54</v>
      </c>
      <c r="N693" s="98"/>
      <c r="O693" s="88" t="s">
        <v>55</v>
      </c>
      <c r="P693" s="88" t="s">
        <v>55</v>
      </c>
      <c r="Q693" s="88"/>
      <c r="R693" s="88"/>
      <c r="S693" s="88"/>
      <c r="T693" s="88"/>
      <c r="U693" s="88"/>
      <c r="V693" s="88"/>
      <c r="W693" s="88"/>
      <c r="X693" s="89" t="s">
        <v>55</v>
      </c>
      <c r="Y693" s="88" t="s">
        <v>55</v>
      </c>
      <c r="Z693" s="97">
        <f>IF(B693&gt;0,B693,"")</f>
      </c>
      <c r="AA693" s="91" t="s">
        <v>56</v>
      </c>
      <c r="AB693" s="88" t="s">
        <v>55</v>
      </c>
      <c r="AC693" s="91" t="s">
        <v>56</v>
      </c>
      <c r="AD693" s="88" t="s">
        <v>55</v>
      </c>
    </row>
    <row r="694" spans="1:30" s="3" customFormat="1" ht="12" customHeight="1" hidden="1">
      <c r="A694" s="96"/>
      <c r="B694" s="87"/>
      <c r="C694" s="98"/>
      <c r="D694" s="98"/>
      <c r="E694" s="98"/>
      <c r="F694" s="98"/>
      <c r="G694" s="98"/>
      <c r="H694" s="98"/>
      <c r="I694" s="98"/>
      <c r="J694" s="98"/>
      <c r="K694" s="98"/>
      <c r="L694" s="98"/>
      <c r="M694" s="98"/>
      <c r="N694" s="98"/>
      <c r="O694" s="88"/>
      <c r="P694" s="88"/>
      <c r="Q694" s="88"/>
      <c r="R694" s="88"/>
      <c r="S694" s="88"/>
      <c r="T694" s="88"/>
      <c r="U694" s="88"/>
      <c r="V694" s="88"/>
      <c r="W694" s="88"/>
      <c r="X694" s="89"/>
      <c r="Y694" s="88"/>
      <c r="Z694" s="97"/>
      <c r="AA694" s="91"/>
      <c r="AB694" s="88"/>
      <c r="AC694" s="91"/>
      <c r="AD694" s="88"/>
    </row>
    <row r="695" spans="1:30" s="3" customFormat="1" ht="12" customHeight="1" hidden="1">
      <c r="A695" s="96" t="str">
        <f>IF(AND(Input!C$143&gt;0,Input!C150&gt;0,Input!D150="Competitive"),UPPER(Input!C$143),"Hide")</f>
        <v>Hide</v>
      </c>
      <c r="B695" s="87">
        <f>IF(Input!C$150&gt;0,UPPER(Input!C$150),"")</f>
      </c>
      <c r="C695" s="107"/>
      <c r="D695" s="107"/>
      <c r="E695" s="107"/>
      <c r="F695" s="107"/>
      <c r="G695" s="107"/>
      <c r="H695" s="107"/>
      <c r="I695" s="107"/>
      <c r="J695" s="107"/>
      <c r="K695" s="107"/>
      <c r="L695" s="107"/>
      <c r="M695" s="107"/>
      <c r="N695" s="107"/>
      <c r="O695" s="107"/>
      <c r="P695" s="88">
        <f>(C695+E695+G695+M695)*0.1+(I695+K695)*0.05-O695</f>
        <v>0</v>
      </c>
      <c r="Q695" s="88">
        <f>SUM(INT(C695*100000),INT(E695*100000),INT(G695*100000),INT(I695*50000),INT(K695*50000),INT(M695*100000),-(O695*1000000))</f>
        <v>0</v>
      </c>
      <c r="R695" s="88">
        <f>IF(Q695&gt;0,(RANK(Q695,(Q$655,Q$663,Q$671,Q$679,Q$687,Q$695,Q$703,Q$711,Q$719,Q$727))),"")</f>
      </c>
      <c r="S695" s="88">
        <f>C695+E695</f>
        <v>0</v>
      </c>
      <c r="T695" s="88">
        <f>IF(S695&gt;0,(RANK(S695,(S$655,S$663,S$671,S$679,S$687,S$695,S$703,S$711,S$719,S$727))),"")</f>
      </c>
      <c r="U695" s="88">
        <f>I695+K695</f>
        <v>0</v>
      </c>
      <c r="V695" s="88">
        <f>IF(U695&gt;0,(RANK(U695,(U$655,U$663,U$671,U$679,U$687,U$695,U$703,U$711,U$719,U$727))),"")</f>
      </c>
      <c r="W695" s="106">
        <f>IF((AND(Q695&gt;0,S695&gt;0,U695&gt;0)),1000000-(R695*10000+T695*100+V695),0)</f>
        <v>0</v>
      </c>
      <c r="X695" s="89">
        <f>IF(P695&gt;=80,"I",IF(P695&gt;=60,"II",IF(P695&gt;=40,"III",IF(P695=0,"","IV"))))</f>
      </c>
      <c r="Y695" s="88">
        <f>IF(W695&gt;0,(RANK(W695,(W$655,W$663,W$671,W$679,W$687,W$695,W$703,W$711,W$719,W$727))),"")</f>
      </c>
      <c r="Z695" s="97">
        <f>IF(B695&gt;0,B695,"")</f>
      </c>
      <c r="AA695" s="103"/>
      <c r="AB695" s="88">
        <f>IF(AA695&gt;0,(RANK(AA695,(AA$655,AA$663,AA$671,AA$679,AA$687,AA$695,AA$703,AA$711,AA$719,AA$727))),"")</f>
      </c>
      <c r="AC695" s="103"/>
      <c r="AD695" s="88">
        <f>IF(AC695&gt;0,(RANK(AC695,(AC$655,AC$663,AC$671,AC$679,AC$687,AC$695,AC$703,AC$711,AC$719,AC$727))),"")</f>
      </c>
    </row>
    <row r="696" spans="1:30" ht="12" customHeight="1" hidden="1">
      <c r="A696" s="96"/>
      <c r="B696" s="87"/>
      <c r="C696" s="27">
        <f>IF(C695&gt;0,C695*0.1,"")</f>
      </c>
      <c r="D696" s="26">
        <f>IF(C695&gt;0,(RANK(C695,(C$655,C$663,C$671,C$679,C$687,C$695,C$703,C$711,C$719,C$727))),"")</f>
      </c>
      <c r="E696" s="27">
        <f>IF(E695&gt;0,E695*0.1,"")</f>
      </c>
      <c r="F696" s="26">
        <f>IF(E695&gt;0,(RANK(E695,(E$655,E$663,E$671,E$679,E$687,E$695,E$703,E$711,E$719,E$727))),"")</f>
      </c>
      <c r="G696" s="27">
        <f>IF(G695&gt;0,G695*0.1,"")</f>
      </c>
      <c r="H696" s="26">
        <f>IF(G695&gt;0,(RANK(G695,(G$655,G$663,G$671,G$679,G$687,G$695,G$703,G$711,G$719,G$727))),"")</f>
      </c>
      <c r="I696" s="27">
        <f>IF(I695&gt;0,I695*0.05,"")</f>
      </c>
      <c r="J696" s="26">
        <f>IF(I695&gt;0,(RANK(I695,(I$655,I$663,I$671,I$679,I$687,I$695,I$703,I$711,I$719,I$727))),"")</f>
      </c>
      <c r="K696" s="27">
        <f>IF(K695&gt;0,K695*0.05,"")</f>
      </c>
      <c r="L696" s="26">
        <f>IF(K695&gt;0,(RANK(K695,(K$655,K$663,K$671,K$679,K$687,K$695,K$703,K$711,K$719,K$727))),"")</f>
      </c>
      <c r="M696" s="27">
        <f>IF(M695&gt;0,M695*0.1,"")</f>
      </c>
      <c r="N696" s="26">
        <f>IF(M695&gt;0,(RANK(M695,(M$655,M$663,M$671,M$679,M$687,M$695,M$703,M$711,M$719,M$727))),"")</f>
      </c>
      <c r="O696" s="107"/>
      <c r="P696" s="88"/>
      <c r="Q696" s="88"/>
      <c r="R696" s="88"/>
      <c r="S696" s="88"/>
      <c r="T696" s="88"/>
      <c r="U696" s="88"/>
      <c r="V696" s="88"/>
      <c r="W696" s="106"/>
      <c r="X696" s="89"/>
      <c r="Y696" s="88"/>
      <c r="Z696" s="97"/>
      <c r="AA696" s="103"/>
      <c r="AB696" s="88"/>
      <c r="AC696" s="103"/>
      <c r="AD696" s="88"/>
    </row>
    <row r="697" spans="1:30" s="3" customFormat="1" ht="12" customHeight="1" hidden="1">
      <c r="A697" s="92" t="str">
        <f>IF(AND(Input!C$143&gt;0,Input!C150&gt;0,Input!D150="Festival"),UPPER(Input!C$143),"Hide")</f>
        <v>Hide</v>
      </c>
      <c r="B697" s="86">
        <f>IF(Input!C$150&gt;0,(UPPER(Input!C$150)&amp;" (Scores)"),"")</f>
      </c>
      <c r="C697" s="104"/>
      <c r="D697" s="104"/>
      <c r="E697" s="104"/>
      <c r="F697" s="104"/>
      <c r="G697" s="104"/>
      <c r="H697" s="104"/>
      <c r="I697" s="104"/>
      <c r="J697" s="104"/>
      <c r="K697" s="104"/>
      <c r="L697" s="104"/>
      <c r="M697" s="104"/>
      <c r="N697" s="104"/>
      <c r="O697" s="48"/>
      <c r="P697" s="49">
        <f>(C697+E697+G697+M697)*0.1+(I697+K697)*0.05-O697</f>
        <v>0</v>
      </c>
      <c r="Q697" s="90"/>
      <c r="R697" s="90"/>
      <c r="S697" s="90"/>
      <c r="T697" s="90"/>
      <c r="U697" s="90"/>
      <c r="V697" s="90"/>
      <c r="W697" s="90"/>
      <c r="X697" s="102"/>
      <c r="Y697" s="101"/>
      <c r="Z697" s="105">
        <f>IF(B697&gt;0,B697,"")</f>
      </c>
      <c r="AA697" s="100"/>
      <c r="AB697" s="101"/>
      <c r="AC697" s="100"/>
      <c r="AD697" s="101"/>
    </row>
    <row r="698" spans="1:30" s="3" customFormat="1" ht="12" customHeight="1" hidden="1">
      <c r="A698" s="93"/>
      <c r="B698" s="86"/>
      <c r="C698" s="90" t="s">
        <v>57</v>
      </c>
      <c r="D698" s="90"/>
      <c r="E698" s="90"/>
      <c r="F698" s="90"/>
      <c r="G698" s="90"/>
      <c r="H698" s="90"/>
      <c r="I698" s="90"/>
      <c r="J698" s="90"/>
      <c r="K698" s="90"/>
      <c r="L698" s="90"/>
      <c r="M698" s="90"/>
      <c r="N698" s="90"/>
      <c r="O698" s="90"/>
      <c r="P698" s="90"/>
      <c r="Q698" s="90"/>
      <c r="R698" s="90"/>
      <c r="S698" s="90"/>
      <c r="T698" s="90"/>
      <c r="U698" s="90"/>
      <c r="V698" s="90"/>
      <c r="W698" s="90"/>
      <c r="X698" s="102"/>
      <c r="Y698" s="101"/>
      <c r="Z698" s="105"/>
      <c r="AA698" s="100"/>
      <c r="AB698" s="101"/>
      <c r="AC698" s="100"/>
      <c r="AD698" s="101"/>
    </row>
    <row r="699" spans="1:30" s="3" customFormat="1" ht="12" customHeight="1" hidden="1">
      <c r="A699" s="94" t="str">
        <f>IF(AND(Input!C$143&gt;0,Input!C150&gt;0,Input!D150="Festival"),UPPER(Input!C$143),"Hide")</f>
        <v>Hide</v>
      </c>
      <c r="B699" s="87">
        <f>IF(Input!C$150&gt;0,UPPER(Input!C$150),"")</f>
      </c>
      <c r="C699" s="99">
        <f>IF(C697&gt;=160,"I",IF(C697&gt;=120,"II",IF(C697&gt;=80,"III",IF(C697=0,"","IV"))))</f>
      </c>
      <c r="D699" s="99"/>
      <c r="E699" s="99">
        <f>IF(E697&gt;=160,"I",IF(E697&gt;=120,"II",IF(E697&gt;=80,"III",IF(E697=0,"","IV"))))</f>
      </c>
      <c r="F699" s="99"/>
      <c r="G699" s="99">
        <f>IF(G697&gt;=160,"I",IF(G697&gt;=120,"II",IF(G697&gt;=80,"III",IF(G697=0,"","IV"))))</f>
      </c>
      <c r="H699" s="99"/>
      <c r="I699" s="99">
        <f>IF(I697&gt;=160,"I",IF(I697&gt;=120,"II",IF(I697&gt;=80,"III",IF(I697=0,"","IV"))))</f>
      </c>
      <c r="J699" s="99"/>
      <c r="K699" s="99">
        <f>IF(K697&gt;=160,"I",IF(K697&gt;=120,"II",IF(K697&gt;=80,"III",IF(K697=0,"","IV"))))</f>
      </c>
      <c r="L699" s="99"/>
      <c r="M699" s="99">
        <f>IF(M697&gt;=160,"I",IF(M697&gt;=120,"II",IF(M697&gt;=80,"III",IF(M697=0,"","IV"))))</f>
      </c>
      <c r="N699" s="99"/>
      <c r="O699" s="97">
        <f>IF(O697&gt;0,"Penalty Applied","")</f>
      </c>
      <c r="P699" s="88" t="s">
        <v>55</v>
      </c>
      <c r="Q699" s="88"/>
      <c r="R699" s="88"/>
      <c r="S699" s="88"/>
      <c r="T699" s="88"/>
      <c r="U699" s="88"/>
      <c r="V699" s="88"/>
      <c r="W699" s="88"/>
      <c r="X699" s="89">
        <f>IF(P697&gt;=80,"I",IF(P697&gt;=60,"II",IF(P697&gt;=40,"III",IF(P697=0,"","IV"))))</f>
      </c>
      <c r="Y699" s="88" t="s">
        <v>55</v>
      </c>
      <c r="Z699" s="97">
        <f>IF(B699&gt;0,B699,"")</f>
      </c>
      <c r="AA699" s="91" t="s">
        <v>55</v>
      </c>
      <c r="AB699" s="88" t="s">
        <v>55</v>
      </c>
      <c r="AC699" s="91" t="s">
        <v>55</v>
      </c>
      <c r="AD699" s="88" t="s">
        <v>55</v>
      </c>
    </row>
    <row r="700" spans="1:30" s="3" customFormat="1" ht="12" customHeight="1" hidden="1">
      <c r="A700" s="95"/>
      <c r="B700" s="87"/>
      <c r="C700" s="99"/>
      <c r="D700" s="99"/>
      <c r="E700" s="99"/>
      <c r="F700" s="99"/>
      <c r="G700" s="99"/>
      <c r="H700" s="99"/>
      <c r="I700" s="99"/>
      <c r="J700" s="99"/>
      <c r="K700" s="99"/>
      <c r="L700" s="99"/>
      <c r="M700" s="99"/>
      <c r="N700" s="99"/>
      <c r="O700" s="97"/>
      <c r="P700" s="88"/>
      <c r="Q700" s="88"/>
      <c r="R700" s="88"/>
      <c r="S700" s="88"/>
      <c r="T700" s="88"/>
      <c r="U700" s="88"/>
      <c r="V700" s="88"/>
      <c r="W700" s="88"/>
      <c r="X700" s="89"/>
      <c r="Y700" s="88"/>
      <c r="Z700" s="97"/>
      <c r="AA700" s="91"/>
      <c r="AB700" s="88"/>
      <c r="AC700" s="91"/>
      <c r="AD700" s="88"/>
    </row>
    <row r="701" spans="1:30" s="3" customFormat="1" ht="12" customHeight="1" hidden="1">
      <c r="A701" s="96" t="str">
        <f>IF(AND(Input!C$143&gt;0,Input!C150&gt;0,Input!D150="Comments Only"),UPPER(Input!C$143),"Hide")</f>
        <v>Hide</v>
      </c>
      <c r="B701" s="87">
        <f>IF(Input!C$150&gt;0,UPPER(Input!C$150),"")</f>
      </c>
      <c r="C701" s="98" t="s">
        <v>54</v>
      </c>
      <c r="D701" s="98"/>
      <c r="E701" s="98" t="s">
        <v>54</v>
      </c>
      <c r="F701" s="98"/>
      <c r="G701" s="98" t="s">
        <v>54</v>
      </c>
      <c r="H701" s="98"/>
      <c r="I701" s="98" t="s">
        <v>54</v>
      </c>
      <c r="J701" s="98"/>
      <c r="K701" s="98" t="s">
        <v>54</v>
      </c>
      <c r="L701" s="98"/>
      <c r="M701" s="98" t="s">
        <v>54</v>
      </c>
      <c r="N701" s="98"/>
      <c r="O701" s="88" t="s">
        <v>55</v>
      </c>
      <c r="P701" s="88" t="s">
        <v>55</v>
      </c>
      <c r="Q701" s="88"/>
      <c r="R701" s="88"/>
      <c r="S701" s="88"/>
      <c r="T701" s="88"/>
      <c r="U701" s="88"/>
      <c r="V701" s="88"/>
      <c r="W701" s="88"/>
      <c r="X701" s="89" t="s">
        <v>55</v>
      </c>
      <c r="Y701" s="88" t="s">
        <v>55</v>
      </c>
      <c r="Z701" s="97">
        <f>IF(B701&gt;0,B701,"")</f>
      </c>
      <c r="AA701" s="91" t="s">
        <v>56</v>
      </c>
      <c r="AB701" s="88" t="s">
        <v>55</v>
      </c>
      <c r="AC701" s="91" t="s">
        <v>56</v>
      </c>
      <c r="AD701" s="88" t="s">
        <v>55</v>
      </c>
    </row>
    <row r="702" spans="1:30" s="3" customFormat="1" ht="12" customHeight="1" hidden="1">
      <c r="A702" s="96"/>
      <c r="B702" s="87"/>
      <c r="C702" s="98"/>
      <c r="D702" s="98"/>
      <c r="E702" s="98"/>
      <c r="F702" s="98"/>
      <c r="G702" s="98"/>
      <c r="H702" s="98"/>
      <c r="I702" s="98"/>
      <c r="J702" s="98"/>
      <c r="K702" s="98"/>
      <c r="L702" s="98"/>
      <c r="M702" s="98"/>
      <c r="N702" s="98"/>
      <c r="O702" s="88"/>
      <c r="P702" s="88"/>
      <c r="Q702" s="88"/>
      <c r="R702" s="88"/>
      <c r="S702" s="88"/>
      <c r="T702" s="88"/>
      <c r="U702" s="88"/>
      <c r="V702" s="88"/>
      <c r="W702" s="88"/>
      <c r="X702" s="89"/>
      <c r="Y702" s="88"/>
      <c r="Z702" s="97"/>
      <c r="AA702" s="91"/>
      <c r="AB702" s="88"/>
      <c r="AC702" s="91"/>
      <c r="AD702" s="88"/>
    </row>
    <row r="703" spans="1:30" ht="12" customHeight="1" hidden="1">
      <c r="A703" s="96" t="str">
        <f>IF(AND(Input!C$143&gt;0,Input!C151&gt;0,Input!D151="Competitive"),UPPER(Input!C$143),"Hide")</f>
        <v>Hide</v>
      </c>
      <c r="B703" s="87">
        <f>IF(Input!C$151&gt;0,UPPER(Input!C$151),"")</f>
      </c>
      <c r="C703" s="107"/>
      <c r="D703" s="107"/>
      <c r="E703" s="107"/>
      <c r="F703" s="107"/>
      <c r="G703" s="107"/>
      <c r="H703" s="107"/>
      <c r="I703" s="107"/>
      <c r="J703" s="107"/>
      <c r="K703" s="107"/>
      <c r="L703" s="107"/>
      <c r="M703" s="107"/>
      <c r="N703" s="107"/>
      <c r="O703" s="107"/>
      <c r="P703" s="88">
        <f>(C703+E703+G703+M703)*0.1+(I703+K703)*0.05-O703</f>
        <v>0</v>
      </c>
      <c r="Q703" s="88">
        <f>SUM(INT(C703*100000),INT(E703*100000),INT(G703*100000),INT(I703*50000),INT(K703*50000),INT(M703*100000),-(O703*1000000))</f>
        <v>0</v>
      </c>
      <c r="R703" s="88">
        <f>IF(Q703&gt;0,(RANK(Q703,(Q$655,Q$663,Q$671,Q$679,Q$687,Q$695,Q$703,Q$711,Q$719,Q$727))),"")</f>
      </c>
      <c r="S703" s="88">
        <f>C703+E703</f>
        <v>0</v>
      </c>
      <c r="T703" s="88">
        <f>IF(S703&gt;0,(RANK(S703,(S$655,S$663,S$671,S$679,S$687,S$695,S$703,S$711,S$719,S$727))),"")</f>
      </c>
      <c r="U703" s="88">
        <f>I703+K703</f>
        <v>0</v>
      </c>
      <c r="V703" s="88">
        <f>IF(U703&gt;0,(RANK(U703,(U$655,U$663,U$671,U$679,U$687,U$695,U$703,U$711,U$719,U$727))),"")</f>
      </c>
      <c r="W703" s="106">
        <f>IF((AND(Q703&gt;0,S703&gt;0,U703&gt;0)),1000000-(R703*10000+T703*100+V703),0)</f>
        <v>0</v>
      </c>
      <c r="X703" s="89">
        <f>IF(P703&gt;=80,"I",IF(P703&gt;=60,"II",IF(P703&gt;=40,"III",IF(P703=0,"","IV"))))</f>
      </c>
      <c r="Y703" s="88">
        <f>IF(W703&gt;0,(RANK(W703,(W$655,W$663,W$671,W$679,W$687,W$695,W$703,W$711,W$719,W$727))),"")</f>
      </c>
      <c r="Z703" s="97">
        <f>IF(B703&gt;0,B703,"")</f>
      </c>
      <c r="AA703" s="103"/>
      <c r="AB703" s="88">
        <f>IF(AA703&gt;0,(RANK(AA703,(AA$655,AA$663,AA$671,AA$679,AA$687,AA$695,AA$703,AA$711,AA$719,AA$727))),"")</f>
      </c>
      <c r="AC703" s="103"/>
      <c r="AD703" s="88">
        <f>IF(AC703&gt;0,(RANK(AC703,(AC$655,AC$663,AC$671,AC$679,AC$687,AC$695,AC$703,AC$711,AC$719,AC$727))),"")</f>
      </c>
    </row>
    <row r="704" spans="1:30" ht="12" customHeight="1" hidden="1">
      <c r="A704" s="96"/>
      <c r="B704" s="87"/>
      <c r="C704" s="27">
        <f>IF(C703&gt;0,C703*0.1,"")</f>
      </c>
      <c r="D704" s="26">
        <f>IF(C703&gt;0,(RANK(C703,(C$655,C$663,C$671,C$679,C$687,C$695,C$703,C$711,C$719,C$727))),"")</f>
      </c>
      <c r="E704" s="27">
        <f>IF(E703&gt;0,E703*0.1,"")</f>
      </c>
      <c r="F704" s="26">
        <f>IF(E703&gt;0,(RANK(E703,(E$655,E$663,E$671,E$679,E$687,E$695,E$703,E$711,E$719,E$727))),"")</f>
      </c>
      <c r="G704" s="27">
        <f>IF(G703&gt;0,G703*0.1,"")</f>
      </c>
      <c r="H704" s="26">
        <f>IF(G703&gt;0,(RANK(G703,(G$655,G$663,G$671,G$679,G$687,G$695,G$703,G$711,G$719,G$727))),"")</f>
      </c>
      <c r="I704" s="27">
        <f>IF(I703&gt;0,I703*0.05,"")</f>
      </c>
      <c r="J704" s="26">
        <f>IF(I703&gt;0,(RANK(I703,(I$655,I$663,I$671,I$679,I$687,I$695,I$703,I$711,I$719,I$727))),"")</f>
      </c>
      <c r="K704" s="27">
        <f>IF(K703&gt;0,K703*0.05,"")</f>
      </c>
      <c r="L704" s="26">
        <f>IF(K703&gt;0,(RANK(K703,(K$655,K$663,K$671,K$679,K$687,K$695,K$703,K$711,K$719,K$727))),"")</f>
      </c>
      <c r="M704" s="27">
        <f>IF(M703&gt;0,M703*0.1,"")</f>
      </c>
      <c r="N704" s="26">
        <f>IF(M703&gt;0,(RANK(M703,(M$655,M$663,M$671,M$679,M$687,M$695,M$703,M$711,M$719,M$727))),"")</f>
      </c>
      <c r="O704" s="107"/>
      <c r="P704" s="88"/>
      <c r="Q704" s="88"/>
      <c r="R704" s="88"/>
      <c r="S704" s="88"/>
      <c r="T704" s="88"/>
      <c r="U704" s="88"/>
      <c r="V704" s="88"/>
      <c r="W704" s="106"/>
      <c r="X704" s="89"/>
      <c r="Y704" s="88"/>
      <c r="Z704" s="97"/>
      <c r="AA704" s="103"/>
      <c r="AB704" s="88"/>
      <c r="AC704" s="103"/>
      <c r="AD704" s="88"/>
    </row>
    <row r="705" spans="1:30" s="3" customFormat="1" ht="12" customHeight="1" hidden="1">
      <c r="A705" s="92" t="str">
        <f>IF(AND(Input!C$143&gt;0,Input!C151&gt;0,Input!D151="Festival"),UPPER(Input!C$143),"Hide")</f>
        <v>Hide</v>
      </c>
      <c r="B705" s="86">
        <f>IF(Input!C$151&gt;0,(UPPER(Input!C$151)&amp;" (Scores)"),"")</f>
      </c>
      <c r="C705" s="104"/>
      <c r="D705" s="104"/>
      <c r="E705" s="104"/>
      <c r="F705" s="104"/>
      <c r="G705" s="104"/>
      <c r="H705" s="104"/>
      <c r="I705" s="104"/>
      <c r="J705" s="104"/>
      <c r="K705" s="104"/>
      <c r="L705" s="104"/>
      <c r="M705" s="104"/>
      <c r="N705" s="104"/>
      <c r="O705" s="48"/>
      <c r="P705" s="49">
        <f>(C705+E705+G705+M705)*0.1+(I705+K705)*0.05-O705</f>
        <v>0</v>
      </c>
      <c r="Q705" s="90"/>
      <c r="R705" s="90"/>
      <c r="S705" s="90"/>
      <c r="T705" s="90"/>
      <c r="U705" s="90"/>
      <c r="V705" s="90"/>
      <c r="W705" s="90"/>
      <c r="X705" s="102"/>
      <c r="Y705" s="101"/>
      <c r="Z705" s="105">
        <f>IF(B705&gt;0,B705,"")</f>
      </c>
      <c r="AA705" s="100"/>
      <c r="AB705" s="101"/>
      <c r="AC705" s="100"/>
      <c r="AD705" s="101"/>
    </row>
    <row r="706" spans="1:30" s="3" customFormat="1" ht="12" customHeight="1" hidden="1">
      <c r="A706" s="93"/>
      <c r="B706" s="86"/>
      <c r="C706" s="90" t="s">
        <v>57</v>
      </c>
      <c r="D706" s="90"/>
      <c r="E706" s="90"/>
      <c r="F706" s="90"/>
      <c r="G706" s="90"/>
      <c r="H706" s="90"/>
      <c r="I706" s="90"/>
      <c r="J706" s="90"/>
      <c r="K706" s="90"/>
      <c r="L706" s="90"/>
      <c r="M706" s="90"/>
      <c r="N706" s="90"/>
      <c r="O706" s="90"/>
      <c r="P706" s="90"/>
      <c r="Q706" s="90"/>
      <c r="R706" s="90"/>
      <c r="S706" s="90"/>
      <c r="T706" s="90"/>
      <c r="U706" s="90"/>
      <c r="V706" s="90"/>
      <c r="W706" s="90"/>
      <c r="X706" s="102"/>
      <c r="Y706" s="101"/>
      <c r="Z706" s="105"/>
      <c r="AA706" s="100"/>
      <c r="AB706" s="101"/>
      <c r="AC706" s="100"/>
      <c r="AD706" s="101"/>
    </row>
    <row r="707" spans="1:30" s="3" customFormat="1" ht="12" customHeight="1" hidden="1">
      <c r="A707" s="94" t="str">
        <f>IF(AND(Input!C$143&gt;0,Input!C151&gt;0,Input!D151="Festival"),UPPER(Input!C$143),"Hide")</f>
        <v>Hide</v>
      </c>
      <c r="B707" s="87">
        <f>IF(Input!C$151&gt;0,UPPER(Input!C$151),"")</f>
      </c>
      <c r="C707" s="99">
        <f>IF(C705&gt;=160,"I",IF(C705&gt;=120,"II",IF(C705&gt;=80,"III",IF(C705=0,"","IV"))))</f>
      </c>
      <c r="D707" s="99"/>
      <c r="E707" s="99">
        <f>IF(E705&gt;=160,"I",IF(E705&gt;=120,"II",IF(E705&gt;=80,"III",IF(E705=0,"","IV"))))</f>
      </c>
      <c r="F707" s="99"/>
      <c r="G707" s="99">
        <f>IF(G705&gt;=160,"I",IF(G705&gt;=120,"II",IF(G705&gt;=80,"III",IF(G705=0,"","IV"))))</f>
      </c>
      <c r="H707" s="99"/>
      <c r="I707" s="99">
        <f>IF(I705&gt;=160,"I",IF(I705&gt;=120,"II",IF(I705&gt;=80,"III",IF(I705=0,"","IV"))))</f>
      </c>
      <c r="J707" s="99"/>
      <c r="K707" s="99">
        <f>IF(K705&gt;=160,"I",IF(K705&gt;=120,"II",IF(K705&gt;=80,"III",IF(K705=0,"","IV"))))</f>
      </c>
      <c r="L707" s="99"/>
      <c r="M707" s="99">
        <f>IF(M705&gt;=160,"I",IF(M705&gt;=120,"II",IF(M705&gt;=80,"III",IF(M705=0,"","IV"))))</f>
      </c>
      <c r="N707" s="99"/>
      <c r="O707" s="97">
        <f>IF(O705&gt;0,"Penalty Applied","")</f>
      </c>
      <c r="P707" s="88" t="s">
        <v>55</v>
      </c>
      <c r="Q707" s="88"/>
      <c r="R707" s="88"/>
      <c r="S707" s="88"/>
      <c r="T707" s="88"/>
      <c r="U707" s="88"/>
      <c r="V707" s="88"/>
      <c r="W707" s="88"/>
      <c r="X707" s="89">
        <f>IF(P705&gt;=80,"I",IF(P705&gt;=60,"II",IF(P705&gt;=40,"III",IF(P705=0,"","IV"))))</f>
      </c>
      <c r="Y707" s="88" t="s">
        <v>55</v>
      </c>
      <c r="Z707" s="97">
        <f>IF(B707&gt;0,B707,"")</f>
      </c>
      <c r="AA707" s="91" t="s">
        <v>55</v>
      </c>
      <c r="AB707" s="88" t="s">
        <v>55</v>
      </c>
      <c r="AC707" s="91" t="s">
        <v>55</v>
      </c>
      <c r="AD707" s="88" t="s">
        <v>55</v>
      </c>
    </row>
    <row r="708" spans="1:30" s="3" customFormat="1" ht="12" customHeight="1" hidden="1">
      <c r="A708" s="95"/>
      <c r="B708" s="87"/>
      <c r="C708" s="99"/>
      <c r="D708" s="99"/>
      <c r="E708" s="99"/>
      <c r="F708" s="99"/>
      <c r="G708" s="99"/>
      <c r="H708" s="99"/>
      <c r="I708" s="99"/>
      <c r="J708" s="99"/>
      <c r="K708" s="99"/>
      <c r="L708" s="99"/>
      <c r="M708" s="99"/>
      <c r="N708" s="99"/>
      <c r="O708" s="97"/>
      <c r="P708" s="88"/>
      <c r="Q708" s="88"/>
      <c r="R708" s="88"/>
      <c r="S708" s="88"/>
      <c r="T708" s="88"/>
      <c r="U708" s="88"/>
      <c r="V708" s="88"/>
      <c r="W708" s="88"/>
      <c r="X708" s="89"/>
      <c r="Y708" s="88"/>
      <c r="Z708" s="97"/>
      <c r="AA708" s="91"/>
      <c r="AB708" s="88"/>
      <c r="AC708" s="91"/>
      <c r="AD708" s="88"/>
    </row>
    <row r="709" spans="1:30" s="3" customFormat="1" ht="12" customHeight="1" hidden="1">
      <c r="A709" s="96" t="str">
        <f>IF(AND(Input!C$143&gt;0,Input!C151&gt;0,Input!D151="Comments Only"),UPPER(Input!C$143),"Hide")</f>
        <v>Hide</v>
      </c>
      <c r="B709" s="87">
        <f>IF(Input!C$151&gt;0,UPPER(Input!C$151),"")</f>
      </c>
      <c r="C709" s="98" t="s">
        <v>54</v>
      </c>
      <c r="D709" s="98"/>
      <c r="E709" s="98" t="s">
        <v>54</v>
      </c>
      <c r="F709" s="98"/>
      <c r="G709" s="98" t="s">
        <v>54</v>
      </c>
      <c r="H709" s="98"/>
      <c r="I709" s="98" t="s">
        <v>54</v>
      </c>
      <c r="J709" s="98"/>
      <c r="K709" s="98" t="s">
        <v>54</v>
      </c>
      <c r="L709" s="98"/>
      <c r="M709" s="98" t="s">
        <v>54</v>
      </c>
      <c r="N709" s="98"/>
      <c r="O709" s="88" t="s">
        <v>55</v>
      </c>
      <c r="P709" s="88" t="s">
        <v>55</v>
      </c>
      <c r="Q709" s="88"/>
      <c r="R709" s="88"/>
      <c r="S709" s="88"/>
      <c r="T709" s="88"/>
      <c r="U709" s="88"/>
      <c r="V709" s="88"/>
      <c r="W709" s="88"/>
      <c r="X709" s="89" t="s">
        <v>55</v>
      </c>
      <c r="Y709" s="88" t="s">
        <v>55</v>
      </c>
      <c r="Z709" s="97">
        <f>IF(B709&gt;0,B709,"")</f>
      </c>
      <c r="AA709" s="91" t="s">
        <v>56</v>
      </c>
      <c r="AB709" s="88" t="s">
        <v>55</v>
      </c>
      <c r="AC709" s="91" t="s">
        <v>56</v>
      </c>
      <c r="AD709" s="88" t="s">
        <v>55</v>
      </c>
    </row>
    <row r="710" spans="1:30" s="3" customFormat="1" ht="12" customHeight="1" hidden="1">
      <c r="A710" s="96"/>
      <c r="B710" s="87"/>
      <c r="C710" s="98"/>
      <c r="D710" s="98"/>
      <c r="E710" s="98"/>
      <c r="F710" s="98"/>
      <c r="G710" s="98"/>
      <c r="H710" s="98"/>
      <c r="I710" s="98"/>
      <c r="J710" s="98"/>
      <c r="K710" s="98"/>
      <c r="L710" s="98"/>
      <c r="M710" s="98"/>
      <c r="N710" s="98"/>
      <c r="O710" s="88"/>
      <c r="P710" s="88"/>
      <c r="Q710" s="88"/>
      <c r="R710" s="88"/>
      <c r="S710" s="88"/>
      <c r="T710" s="88"/>
      <c r="U710" s="88"/>
      <c r="V710" s="88"/>
      <c r="W710" s="88"/>
      <c r="X710" s="89"/>
      <c r="Y710" s="88"/>
      <c r="Z710" s="97"/>
      <c r="AA710" s="91"/>
      <c r="AB710" s="88"/>
      <c r="AC710" s="91"/>
      <c r="AD710" s="88"/>
    </row>
    <row r="711" spans="1:30" ht="12" customHeight="1" hidden="1">
      <c r="A711" s="96" t="str">
        <f>IF(AND(Input!C$143&gt;0,Input!C152&gt;0,Input!D152="Competitive"),UPPER(Input!C$143),"Hide")</f>
        <v>Hide</v>
      </c>
      <c r="B711" s="87">
        <f>IF(Input!C$152&gt;0,UPPER(Input!C$152),"")</f>
      </c>
      <c r="C711" s="107"/>
      <c r="D711" s="107"/>
      <c r="E711" s="107"/>
      <c r="F711" s="107"/>
      <c r="G711" s="107"/>
      <c r="H711" s="107"/>
      <c r="I711" s="107"/>
      <c r="J711" s="107"/>
      <c r="K711" s="107"/>
      <c r="L711" s="107"/>
      <c r="M711" s="107"/>
      <c r="N711" s="107"/>
      <c r="O711" s="107"/>
      <c r="P711" s="88">
        <f>(C711+E711+G711+M711)*0.1+(I711+K711)*0.05-O711</f>
        <v>0</v>
      </c>
      <c r="Q711" s="88">
        <f>SUM(INT(C711*100000),INT(E711*100000),INT(G711*100000),INT(I711*50000),INT(K711*50000),INT(M711*100000),-(O711*1000000))</f>
        <v>0</v>
      </c>
      <c r="R711" s="88">
        <f>IF(Q711&gt;0,(RANK(Q711,(Q$655,Q$663,Q$671,Q$679,Q$687,Q$695,Q$703,Q$711,Q$719,Q$727))),"")</f>
      </c>
      <c r="S711" s="88">
        <f>C711+E711</f>
        <v>0</v>
      </c>
      <c r="T711" s="88">
        <f>IF(S711&gt;0,(RANK(S711,(S$655,S$663,S$671,S$679,S$687,S$695,S$703,S$711,S$719,S$727))),"")</f>
      </c>
      <c r="U711" s="88">
        <f>I711+K711</f>
        <v>0</v>
      </c>
      <c r="V711" s="88">
        <f>IF(U711&gt;0,(RANK(U711,(U$655,U$663,U$671,U$679,U$687,U$695,U$703,U$711,U$719,U$727))),"")</f>
      </c>
      <c r="W711" s="106">
        <f>IF((AND(Q711&gt;0,S711&gt;0,U711&gt;0)),1000000-(R711*10000+T711*100+V711),0)</f>
        <v>0</v>
      </c>
      <c r="X711" s="89">
        <f>IF(P711&gt;=80,"I",IF(P711&gt;=60,"II",IF(P711&gt;=40,"III",IF(P711=0,"","IV"))))</f>
      </c>
      <c r="Y711" s="88">
        <f>IF(W711&gt;0,(RANK(W711,(W$655,W$663,W$671,W$679,W$687,W$695,W$703,W$711,W$719,W$727))),"")</f>
      </c>
      <c r="Z711" s="97">
        <f>IF(B711&gt;0,B711,"")</f>
      </c>
      <c r="AA711" s="103"/>
      <c r="AB711" s="88">
        <f>IF(AA711&gt;0,(RANK(AA711,(AA$655,AA$663,AA$671,AA$679,AA$687,AA$695,AA$703,AA$711,AA$719,AA$727))),"")</f>
      </c>
      <c r="AC711" s="103"/>
      <c r="AD711" s="88">
        <f>IF(AC711&gt;0,(RANK(AC711,(AC$655,AC$663,AC$671,AC$679,AC$687,AC$695,AC$703,AC$711,AC$719,AC$727))),"")</f>
      </c>
    </row>
    <row r="712" spans="1:30" ht="12" customHeight="1" hidden="1">
      <c r="A712" s="96"/>
      <c r="B712" s="87"/>
      <c r="C712" s="27">
        <f>IF(C711&gt;0,C711*0.1,"")</f>
      </c>
      <c r="D712" s="26">
        <f>IF(C711&gt;0,(RANK(C711,(C$655,C$663,C$671,C$679,C$687,C$695,C$703,C$711,C$719,C$727))),"")</f>
      </c>
      <c r="E712" s="27">
        <f>IF(E711&gt;0,E711*0.1,"")</f>
      </c>
      <c r="F712" s="26">
        <f>IF(E711&gt;0,(RANK(E711,(E$655,E$663,E$671,E$679,E$687,E$695,E$703,E$711,E$719,E$727))),"")</f>
      </c>
      <c r="G712" s="27">
        <f>IF(G711&gt;0,G711*0.1,"")</f>
      </c>
      <c r="H712" s="26">
        <f>IF(G711&gt;0,(RANK(G711,(G$655,G$663,G$671,G$679,G$687,G$695,G$703,G$711,G$719,G$727))),"")</f>
      </c>
      <c r="I712" s="27">
        <f>IF(I711&gt;0,I711*0.05,"")</f>
      </c>
      <c r="J712" s="26">
        <f>IF(I711&gt;0,(RANK(I711,(I$655,I$663,I$671,I$679,I$687,I$695,I$703,I$711,I$719,I$727))),"")</f>
      </c>
      <c r="K712" s="27">
        <f>IF(K711&gt;0,K711*0.05,"")</f>
      </c>
      <c r="L712" s="26">
        <f>IF(K711&gt;0,(RANK(K711,(K$655,K$663,K$671,K$679,K$687,K$695,K$703,K$711,K$719,K$727))),"")</f>
      </c>
      <c r="M712" s="27">
        <f>IF(M711&gt;0,M711*0.1,"")</f>
      </c>
      <c r="N712" s="26">
        <f>IF(M711&gt;0,(RANK(M711,(M$655,M$663,M$671,M$679,M$687,M$695,M$703,M$711,M$719,M$727))),"")</f>
      </c>
      <c r="O712" s="107"/>
      <c r="P712" s="88"/>
      <c r="Q712" s="88"/>
      <c r="R712" s="88"/>
      <c r="S712" s="88"/>
      <c r="T712" s="88"/>
      <c r="U712" s="88"/>
      <c r="V712" s="88"/>
      <c r="W712" s="106"/>
      <c r="X712" s="89"/>
      <c r="Y712" s="88"/>
      <c r="Z712" s="97"/>
      <c r="AA712" s="103"/>
      <c r="AB712" s="88"/>
      <c r="AC712" s="103"/>
      <c r="AD712" s="88"/>
    </row>
    <row r="713" spans="1:30" s="3" customFormat="1" ht="12" customHeight="1" hidden="1">
      <c r="A713" s="92" t="str">
        <f>IF(AND(Input!C$143&gt;0,Input!C152&gt;0,Input!D152="Festival"),UPPER(Input!C$143),"Hide")</f>
        <v>Hide</v>
      </c>
      <c r="B713" s="86">
        <f>IF(Input!C$152&gt;0,(UPPER(Input!C$152)&amp;" (Scores)"),"")</f>
      </c>
      <c r="C713" s="104"/>
      <c r="D713" s="104"/>
      <c r="E713" s="104"/>
      <c r="F713" s="104"/>
      <c r="G713" s="104"/>
      <c r="H713" s="104"/>
      <c r="I713" s="104"/>
      <c r="J713" s="104"/>
      <c r="K713" s="104"/>
      <c r="L713" s="104"/>
      <c r="M713" s="104"/>
      <c r="N713" s="104"/>
      <c r="O713" s="48"/>
      <c r="P713" s="49">
        <f>(C713+E713+G713+M713)*0.1+(I713+K713)*0.05-O713</f>
        <v>0</v>
      </c>
      <c r="Q713" s="90"/>
      <c r="R713" s="90"/>
      <c r="S713" s="90"/>
      <c r="T713" s="90"/>
      <c r="U713" s="90"/>
      <c r="V713" s="90"/>
      <c r="W713" s="90"/>
      <c r="X713" s="102"/>
      <c r="Y713" s="101"/>
      <c r="Z713" s="105">
        <f>IF(B713&gt;0,B713,"")</f>
      </c>
      <c r="AA713" s="100"/>
      <c r="AB713" s="101"/>
      <c r="AC713" s="100"/>
      <c r="AD713" s="101"/>
    </row>
    <row r="714" spans="1:30" s="3" customFormat="1" ht="12" customHeight="1" hidden="1">
      <c r="A714" s="93"/>
      <c r="B714" s="86"/>
      <c r="C714" s="90" t="s">
        <v>57</v>
      </c>
      <c r="D714" s="90"/>
      <c r="E714" s="90"/>
      <c r="F714" s="90"/>
      <c r="G714" s="90"/>
      <c r="H714" s="90"/>
      <c r="I714" s="90"/>
      <c r="J714" s="90"/>
      <c r="K714" s="90"/>
      <c r="L714" s="90"/>
      <c r="M714" s="90"/>
      <c r="N714" s="90"/>
      <c r="O714" s="90"/>
      <c r="P714" s="90"/>
      <c r="Q714" s="90"/>
      <c r="R714" s="90"/>
      <c r="S714" s="90"/>
      <c r="T714" s="90"/>
      <c r="U714" s="90"/>
      <c r="V714" s="90"/>
      <c r="W714" s="90"/>
      <c r="X714" s="102"/>
      <c r="Y714" s="101"/>
      <c r="Z714" s="105"/>
      <c r="AA714" s="100"/>
      <c r="AB714" s="101"/>
      <c r="AC714" s="100"/>
      <c r="AD714" s="101"/>
    </row>
    <row r="715" spans="1:30" s="3" customFormat="1" ht="12" customHeight="1" hidden="1">
      <c r="A715" s="94" t="str">
        <f>IF(AND(Input!C$143&gt;0,Input!C152&gt;0,Input!D152="Festival"),UPPER(Input!C$143),"Hide")</f>
        <v>Hide</v>
      </c>
      <c r="B715" s="87">
        <f>IF(Input!C$152&gt;0,UPPER(Input!C$152),"")</f>
      </c>
      <c r="C715" s="99">
        <f>IF(C713&gt;=160,"I",IF(C713&gt;=120,"II",IF(C713&gt;=80,"III",IF(C713=0,"","IV"))))</f>
      </c>
      <c r="D715" s="99"/>
      <c r="E715" s="99">
        <f>IF(E713&gt;=160,"I",IF(E713&gt;=120,"II",IF(E713&gt;=80,"III",IF(E713=0,"","IV"))))</f>
      </c>
      <c r="F715" s="99"/>
      <c r="G715" s="99">
        <f>IF(G713&gt;=160,"I",IF(G713&gt;=120,"II",IF(G713&gt;=80,"III",IF(G713=0,"","IV"))))</f>
      </c>
      <c r="H715" s="99"/>
      <c r="I715" s="99">
        <f>IF(I713&gt;=160,"I",IF(I713&gt;=120,"II",IF(I713&gt;=80,"III",IF(I713=0,"","IV"))))</f>
      </c>
      <c r="J715" s="99"/>
      <c r="K715" s="99">
        <f>IF(K713&gt;=160,"I",IF(K713&gt;=120,"II",IF(K713&gt;=80,"III",IF(K713=0,"","IV"))))</f>
      </c>
      <c r="L715" s="99"/>
      <c r="M715" s="99">
        <f>IF(M713&gt;=160,"I",IF(M713&gt;=120,"II",IF(M713&gt;=80,"III",IF(M713=0,"","IV"))))</f>
      </c>
      <c r="N715" s="99"/>
      <c r="O715" s="97">
        <f>IF(O713&gt;0,"Penalty Applied","")</f>
      </c>
      <c r="P715" s="88" t="s">
        <v>55</v>
      </c>
      <c r="Q715" s="88"/>
      <c r="R715" s="88"/>
      <c r="S715" s="88"/>
      <c r="T715" s="88"/>
      <c r="U715" s="88"/>
      <c r="V715" s="88"/>
      <c r="W715" s="88"/>
      <c r="X715" s="89">
        <f>IF(P713&gt;=80,"I",IF(P713&gt;=60,"II",IF(P713&gt;=40,"III",IF(P713=0,"","IV"))))</f>
      </c>
      <c r="Y715" s="88" t="s">
        <v>55</v>
      </c>
      <c r="Z715" s="97">
        <f>IF(B715&gt;0,B715,"")</f>
      </c>
      <c r="AA715" s="91" t="s">
        <v>55</v>
      </c>
      <c r="AB715" s="88" t="s">
        <v>55</v>
      </c>
      <c r="AC715" s="91" t="s">
        <v>55</v>
      </c>
      <c r="AD715" s="88" t="s">
        <v>55</v>
      </c>
    </row>
    <row r="716" spans="1:30" s="3" customFormat="1" ht="12" customHeight="1" hidden="1">
      <c r="A716" s="95"/>
      <c r="B716" s="87"/>
      <c r="C716" s="99"/>
      <c r="D716" s="99"/>
      <c r="E716" s="99"/>
      <c r="F716" s="99"/>
      <c r="G716" s="99"/>
      <c r="H716" s="99"/>
      <c r="I716" s="99"/>
      <c r="J716" s="99"/>
      <c r="K716" s="99"/>
      <c r="L716" s="99"/>
      <c r="M716" s="99"/>
      <c r="N716" s="99"/>
      <c r="O716" s="97"/>
      <c r="P716" s="88"/>
      <c r="Q716" s="88"/>
      <c r="R716" s="88"/>
      <c r="S716" s="88"/>
      <c r="T716" s="88"/>
      <c r="U716" s="88"/>
      <c r="V716" s="88"/>
      <c r="W716" s="88"/>
      <c r="X716" s="89"/>
      <c r="Y716" s="88"/>
      <c r="Z716" s="97"/>
      <c r="AA716" s="91"/>
      <c r="AB716" s="88"/>
      <c r="AC716" s="91"/>
      <c r="AD716" s="88"/>
    </row>
    <row r="717" spans="1:30" s="3" customFormat="1" ht="12" customHeight="1" hidden="1">
      <c r="A717" s="96" t="str">
        <f>IF(AND(Input!C$143&gt;0,Input!C152&gt;0,Input!D152="Comments Only"),UPPER(Input!C$143),"Hide")</f>
        <v>Hide</v>
      </c>
      <c r="B717" s="87">
        <f>IF(Input!C$152&gt;0,UPPER(Input!C$152),"")</f>
      </c>
      <c r="C717" s="98" t="s">
        <v>54</v>
      </c>
      <c r="D717" s="98"/>
      <c r="E717" s="98" t="s">
        <v>54</v>
      </c>
      <c r="F717" s="98"/>
      <c r="G717" s="98" t="s">
        <v>54</v>
      </c>
      <c r="H717" s="98"/>
      <c r="I717" s="98" t="s">
        <v>54</v>
      </c>
      <c r="J717" s="98"/>
      <c r="K717" s="98" t="s">
        <v>54</v>
      </c>
      <c r="L717" s="98"/>
      <c r="M717" s="98" t="s">
        <v>54</v>
      </c>
      <c r="N717" s="98"/>
      <c r="O717" s="88" t="s">
        <v>55</v>
      </c>
      <c r="P717" s="88" t="s">
        <v>55</v>
      </c>
      <c r="Q717" s="88"/>
      <c r="R717" s="88"/>
      <c r="S717" s="88"/>
      <c r="T717" s="88"/>
      <c r="U717" s="88"/>
      <c r="V717" s="88"/>
      <c r="W717" s="88"/>
      <c r="X717" s="89" t="s">
        <v>55</v>
      </c>
      <c r="Y717" s="88" t="s">
        <v>55</v>
      </c>
      <c r="Z717" s="97">
        <f>IF(B717&gt;0,B717,"")</f>
      </c>
      <c r="AA717" s="91" t="s">
        <v>56</v>
      </c>
      <c r="AB717" s="88" t="s">
        <v>55</v>
      </c>
      <c r="AC717" s="91" t="s">
        <v>56</v>
      </c>
      <c r="AD717" s="88" t="s">
        <v>55</v>
      </c>
    </row>
    <row r="718" spans="1:30" s="3" customFormat="1" ht="12" customHeight="1" hidden="1">
      <c r="A718" s="96"/>
      <c r="B718" s="87"/>
      <c r="C718" s="98"/>
      <c r="D718" s="98"/>
      <c r="E718" s="98"/>
      <c r="F718" s="98"/>
      <c r="G718" s="98"/>
      <c r="H718" s="98"/>
      <c r="I718" s="98"/>
      <c r="J718" s="98"/>
      <c r="K718" s="98"/>
      <c r="L718" s="98"/>
      <c r="M718" s="98"/>
      <c r="N718" s="98"/>
      <c r="O718" s="88"/>
      <c r="P718" s="88"/>
      <c r="Q718" s="88"/>
      <c r="R718" s="88"/>
      <c r="S718" s="88"/>
      <c r="T718" s="88"/>
      <c r="U718" s="88"/>
      <c r="V718" s="88"/>
      <c r="W718" s="88"/>
      <c r="X718" s="89"/>
      <c r="Y718" s="88"/>
      <c r="Z718" s="97"/>
      <c r="AA718" s="91"/>
      <c r="AB718" s="88"/>
      <c r="AC718" s="91"/>
      <c r="AD718" s="88"/>
    </row>
    <row r="719" spans="1:30" ht="12" customHeight="1" hidden="1">
      <c r="A719" s="96" t="str">
        <f>IF(AND(Input!C$143&gt;0,Input!C153&gt;0,Input!D153="Competitive"),UPPER(Input!C$143),"Hide")</f>
        <v>Hide</v>
      </c>
      <c r="B719" s="87">
        <f>IF(Input!C$153&gt;0,UPPER(Input!C$153),"")</f>
      </c>
      <c r="C719" s="107"/>
      <c r="D719" s="107"/>
      <c r="E719" s="107"/>
      <c r="F719" s="107"/>
      <c r="G719" s="107"/>
      <c r="H719" s="107"/>
      <c r="I719" s="107"/>
      <c r="J719" s="107"/>
      <c r="K719" s="107"/>
      <c r="L719" s="107"/>
      <c r="M719" s="107"/>
      <c r="N719" s="107"/>
      <c r="O719" s="107"/>
      <c r="P719" s="88">
        <f>(C719+E719+G719+M719)*0.1+(I719+K719)*0.05-O719</f>
        <v>0</v>
      </c>
      <c r="Q719" s="88">
        <f>SUM(INT(C719*100000),INT(E719*100000),INT(G719*100000),INT(I719*50000),INT(K719*50000),INT(M719*100000),-(O719*1000000))</f>
        <v>0</v>
      </c>
      <c r="R719" s="88">
        <f>IF(Q719&gt;0,(RANK(Q719,(Q$655,Q$663,Q$671,Q$679,Q$687,Q$695,Q$703,Q$711,Q$719,Q$727))),"")</f>
      </c>
      <c r="S719" s="88">
        <f>C719+E719</f>
        <v>0</v>
      </c>
      <c r="T719" s="88">
        <f>IF(S719&gt;0,(RANK(S719,(S$655,S$663,S$671,S$679,S$687,S$695,S$703,S$711,S$719,S$727))),"")</f>
      </c>
      <c r="U719" s="88">
        <f>I719+K719</f>
        <v>0</v>
      </c>
      <c r="V719" s="88">
        <f>IF(U719&gt;0,(RANK(U719,(U$655,U$663,U$671,U$679,U$687,U$695,U$703,U$711,U$719,U$727))),"")</f>
      </c>
      <c r="W719" s="106">
        <f>IF((AND(Q719&gt;0,S719&gt;0,U719&gt;0)),1000000-(R719*10000+T719*100+V719),0)</f>
        <v>0</v>
      </c>
      <c r="X719" s="89">
        <f>IF(P719&gt;=80,"I",IF(P719&gt;=60,"II",IF(P719&gt;=40,"III",IF(P719=0,"","IV"))))</f>
      </c>
      <c r="Y719" s="88">
        <f>IF(W719&gt;0,(RANK(W719,(W$655,W$663,W$671,W$679,W$687,W$695,W$703,W$711,W$719,W$727))),"")</f>
      </c>
      <c r="Z719" s="97">
        <f>IF(B719&gt;0,B719,"")</f>
      </c>
      <c r="AA719" s="103"/>
      <c r="AB719" s="88">
        <f>IF(AA719&gt;0,(RANK(AA719,(AA$655,AA$663,AA$671,AA$679,AA$687,AA$695,AA$703,AA$711,AA$719,AA$727))),"")</f>
      </c>
      <c r="AC719" s="103"/>
      <c r="AD719" s="88">
        <f>IF(AC719&gt;0,(RANK(AC719,(AC$655,AC$663,AC$671,AC$679,AC$687,AC$695,AC$703,AC$711,AC$719,AC$727))),"")</f>
      </c>
    </row>
    <row r="720" spans="1:30" ht="12" customHeight="1" hidden="1">
      <c r="A720" s="96"/>
      <c r="B720" s="87"/>
      <c r="C720" s="27">
        <f>IF(C719&gt;0,C719*0.1,"")</f>
      </c>
      <c r="D720" s="26">
        <f>IF(C719&gt;0,(RANK(C719,(C$655,C$663,C$671,C$679,C$687,C$695,C$703,C$711,C$719,C$727))),"")</f>
      </c>
      <c r="E720" s="27">
        <f>IF(E719&gt;0,E719*0.1,"")</f>
      </c>
      <c r="F720" s="26">
        <f>IF(E719&gt;0,(RANK(E719,(E$655,E$663,E$671,E$679,E$687,E$695,E$703,E$711,E$719,E$727))),"")</f>
      </c>
      <c r="G720" s="27">
        <f>IF(G719&gt;0,G719*0.1,"")</f>
      </c>
      <c r="H720" s="26">
        <f>IF(G719&gt;0,(RANK(G719,(G$655,G$663,G$671,G$679,G$687,G$695,G$703,G$711,G$719,G$727))),"")</f>
      </c>
      <c r="I720" s="27">
        <f>IF(I719&gt;0,I719*0.05,"")</f>
      </c>
      <c r="J720" s="26">
        <f>IF(I719&gt;0,(RANK(I719,(I$655,I$663,I$671,I$679,I$687,I$695,I$703,I$711,I$719,I$727))),"")</f>
      </c>
      <c r="K720" s="27">
        <f>IF(K719&gt;0,K719*0.05,"")</f>
      </c>
      <c r="L720" s="26">
        <f>IF(K719&gt;0,(RANK(K719,(K$655,K$663,K$671,K$679,K$687,K$695,K$703,K$711,K$719,K$727))),"")</f>
      </c>
      <c r="M720" s="27">
        <f>IF(M719&gt;0,M719*0.1,"")</f>
      </c>
      <c r="N720" s="26">
        <f>IF(M719&gt;0,(RANK(M719,(M$655,M$663,M$671,M$679,M$687,M$695,M$703,M$711,M$719,M$727))),"")</f>
      </c>
      <c r="O720" s="107"/>
      <c r="P720" s="88"/>
      <c r="Q720" s="88"/>
      <c r="R720" s="88"/>
      <c r="S720" s="88"/>
      <c r="T720" s="88"/>
      <c r="U720" s="88"/>
      <c r="V720" s="88"/>
      <c r="W720" s="106"/>
      <c r="X720" s="89"/>
      <c r="Y720" s="88"/>
      <c r="Z720" s="97"/>
      <c r="AA720" s="103"/>
      <c r="AB720" s="88"/>
      <c r="AC720" s="103"/>
      <c r="AD720" s="88"/>
    </row>
    <row r="721" spans="1:30" s="3" customFormat="1" ht="12" customHeight="1" hidden="1">
      <c r="A721" s="92" t="str">
        <f>IF(AND(Input!C$143&gt;0,Input!C153&gt;0,Input!D153="Festival"),UPPER(Input!C$143),"Hide")</f>
        <v>Hide</v>
      </c>
      <c r="B721" s="86">
        <f>IF(Input!C$153&gt;0,(UPPER(Input!C$153)&amp;" (Scores)"),"")</f>
      </c>
      <c r="C721" s="104"/>
      <c r="D721" s="104"/>
      <c r="E721" s="104"/>
      <c r="F721" s="104"/>
      <c r="G721" s="104"/>
      <c r="H721" s="104"/>
      <c r="I721" s="104"/>
      <c r="J721" s="104"/>
      <c r="K721" s="104"/>
      <c r="L721" s="104"/>
      <c r="M721" s="104"/>
      <c r="N721" s="104"/>
      <c r="O721" s="48"/>
      <c r="P721" s="49">
        <f>(C721+E721+G721+M721)*0.1+(I721+K721)*0.05-O721</f>
        <v>0</v>
      </c>
      <c r="Q721" s="90"/>
      <c r="R721" s="90"/>
      <c r="S721" s="90"/>
      <c r="T721" s="90"/>
      <c r="U721" s="90"/>
      <c r="V721" s="90"/>
      <c r="W721" s="90"/>
      <c r="X721" s="102"/>
      <c r="Y721" s="101"/>
      <c r="Z721" s="105">
        <f>IF(B721&gt;0,B721,"")</f>
      </c>
      <c r="AA721" s="100"/>
      <c r="AB721" s="101"/>
      <c r="AC721" s="100"/>
      <c r="AD721" s="101"/>
    </row>
    <row r="722" spans="1:30" s="3" customFormat="1" ht="12" customHeight="1" hidden="1">
      <c r="A722" s="93"/>
      <c r="B722" s="86"/>
      <c r="C722" s="90" t="s">
        <v>57</v>
      </c>
      <c r="D722" s="90"/>
      <c r="E722" s="90"/>
      <c r="F722" s="90"/>
      <c r="G722" s="90"/>
      <c r="H722" s="90"/>
      <c r="I722" s="90"/>
      <c r="J722" s="90"/>
      <c r="K722" s="90"/>
      <c r="L722" s="90"/>
      <c r="M722" s="90"/>
      <c r="N722" s="90"/>
      <c r="O722" s="90"/>
      <c r="P722" s="90"/>
      <c r="Q722" s="90"/>
      <c r="R722" s="90"/>
      <c r="S722" s="90"/>
      <c r="T722" s="90"/>
      <c r="U722" s="90"/>
      <c r="V722" s="90"/>
      <c r="W722" s="90"/>
      <c r="X722" s="102"/>
      <c r="Y722" s="101"/>
      <c r="Z722" s="105"/>
      <c r="AA722" s="100"/>
      <c r="AB722" s="101"/>
      <c r="AC722" s="100"/>
      <c r="AD722" s="101"/>
    </row>
    <row r="723" spans="1:30" s="3" customFormat="1" ht="12" customHeight="1" hidden="1">
      <c r="A723" s="94" t="str">
        <f>IF(AND(Input!C$143&gt;0,Input!C153&gt;0,Input!D153="Festival"),UPPER(Input!C$143),"Hide")</f>
        <v>Hide</v>
      </c>
      <c r="B723" s="87">
        <f>IF(Input!C$153&gt;0,UPPER(Input!C$153),"")</f>
      </c>
      <c r="C723" s="99">
        <f>IF(C721&gt;=160,"I",IF(C721&gt;=120,"II",IF(C721&gt;=80,"III",IF(C721=0,"","IV"))))</f>
      </c>
      <c r="D723" s="99"/>
      <c r="E723" s="99">
        <f>IF(E721&gt;=160,"I",IF(E721&gt;=120,"II",IF(E721&gt;=80,"III",IF(E721=0,"","IV"))))</f>
      </c>
      <c r="F723" s="99"/>
      <c r="G723" s="99">
        <f>IF(G721&gt;=160,"I",IF(G721&gt;=120,"II",IF(G721&gt;=80,"III",IF(G721=0,"","IV"))))</f>
      </c>
      <c r="H723" s="99"/>
      <c r="I723" s="99">
        <f>IF(I721&gt;=160,"I",IF(I721&gt;=120,"II",IF(I721&gt;=80,"III",IF(I721=0,"","IV"))))</f>
      </c>
      <c r="J723" s="99"/>
      <c r="K723" s="99">
        <f>IF(K721&gt;=160,"I",IF(K721&gt;=120,"II",IF(K721&gt;=80,"III",IF(K721=0,"","IV"))))</f>
      </c>
      <c r="L723" s="99"/>
      <c r="M723" s="99">
        <f>IF(M721&gt;=160,"I",IF(M721&gt;=120,"II",IF(M721&gt;=80,"III",IF(M721=0,"","IV"))))</f>
      </c>
      <c r="N723" s="99"/>
      <c r="O723" s="97">
        <f>IF(O721&gt;0,"Penalty Applied","")</f>
      </c>
      <c r="P723" s="88" t="s">
        <v>55</v>
      </c>
      <c r="Q723" s="88"/>
      <c r="R723" s="88"/>
      <c r="S723" s="88"/>
      <c r="T723" s="88"/>
      <c r="U723" s="88"/>
      <c r="V723" s="88"/>
      <c r="W723" s="88"/>
      <c r="X723" s="89">
        <f>IF(P721&gt;=80,"I",IF(P721&gt;=60,"II",IF(P721&gt;=40,"III",IF(P721=0,"","IV"))))</f>
      </c>
      <c r="Y723" s="88" t="s">
        <v>55</v>
      </c>
      <c r="Z723" s="97">
        <f>IF(B723&gt;0,B723,"")</f>
      </c>
      <c r="AA723" s="91" t="s">
        <v>55</v>
      </c>
      <c r="AB723" s="88" t="s">
        <v>55</v>
      </c>
      <c r="AC723" s="91" t="s">
        <v>55</v>
      </c>
      <c r="AD723" s="88" t="s">
        <v>55</v>
      </c>
    </row>
    <row r="724" spans="1:30" s="3" customFormat="1" ht="12" customHeight="1" hidden="1">
      <c r="A724" s="95"/>
      <c r="B724" s="87"/>
      <c r="C724" s="99"/>
      <c r="D724" s="99"/>
      <c r="E724" s="99"/>
      <c r="F724" s="99"/>
      <c r="G724" s="99"/>
      <c r="H724" s="99"/>
      <c r="I724" s="99"/>
      <c r="J724" s="99"/>
      <c r="K724" s="99"/>
      <c r="L724" s="99"/>
      <c r="M724" s="99"/>
      <c r="N724" s="99"/>
      <c r="O724" s="97"/>
      <c r="P724" s="88"/>
      <c r="Q724" s="88"/>
      <c r="R724" s="88"/>
      <c r="S724" s="88"/>
      <c r="T724" s="88"/>
      <c r="U724" s="88"/>
      <c r="V724" s="88"/>
      <c r="W724" s="88"/>
      <c r="X724" s="89"/>
      <c r="Y724" s="88"/>
      <c r="Z724" s="97"/>
      <c r="AA724" s="91"/>
      <c r="AB724" s="88"/>
      <c r="AC724" s="91"/>
      <c r="AD724" s="88"/>
    </row>
    <row r="725" spans="1:30" s="3" customFormat="1" ht="12" customHeight="1" hidden="1">
      <c r="A725" s="96" t="str">
        <f>IF(AND(Input!C$143&gt;0,Input!C153&gt;0,Input!D153="Comments Only"),UPPER(Input!C$143),"Hide")</f>
        <v>Hide</v>
      </c>
      <c r="B725" s="87">
        <f>IF(Input!C$153&gt;0,UPPER(Input!C$153),"")</f>
      </c>
      <c r="C725" s="98" t="s">
        <v>54</v>
      </c>
      <c r="D725" s="98"/>
      <c r="E725" s="98" t="s">
        <v>54</v>
      </c>
      <c r="F725" s="98"/>
      <c r="G725" s="98" t="s">
        <v>54</v>
      </c>
      <c r="H725" s="98"/>
      <c r="I725" s="98" t="s">
        <v>54</v>
      </c>
      <c r="J725" s="98"/>
      <c r="K725" s="98" t="s">
        <v>54</v>
      </c>
      <c r="L725" s="98"/>
      <c r="M725" s="98" t="s">
        <v>54</v>
      </c>
      <c r="N725" s="98"/>
      <c r="O725" s="88" t="s">
        <v>55</v>
      </c>
      <c r="P725" s="88" t="s">
        <v>55</v>
      </c>
      <c r="Q725" s="88"/>
      <c r="R725" s="88"/>
      <c r="S725" s="88"/>
      <c r="T725" s="88"/>
      <c r="U725" s="88"/>
      <c r="V725" s="88"/>
      <c r="W725" s="88"/>
      <c r="X725" s="89" t="s">
        <v>55</v>
      </c>
      <c r="Y725" s="88" t="s">
        <v>55</v>
      </c>
      <c r="Z725" s="97">
        <f>IF(B725&gt;0,B725,"")</f>
      </c>
      <c r="AA725" s="91" t="s">
        <v>56</v>
      </c>
      <c r="AB725" s="88" t="s">
        <v>55</v>
      </c>
      <c r="AC725" s="91" t="s">
        <v>56</v>
      </c>
      <c r="AD725" s="88" t="s">
        <v>55</v>
      </c>
    </row>
    <row r="726" spans="1:30" s="3" customFormat="1" ht="12" customHeight="1" hidden="1">
      <c r="A726" s="96"/>
      <c r="B726" s="87"/>
      <c r="C726" s="98"/>
      <c r="D726" s="98"/>
      <c r="E726" s="98"/>
      <c r="F726" s="98"/>
      <c r="G726" s="98"/>
      <c r="H726" s="98"/>
      <c r="I726" s="98"/>
      <c r="J726" s="98"/>
      <c r="K726" s="98"/>
      <c r="L726" s="98"/>
      <c r="M726" s="98"/>
      <c r="N726" s="98"/>
      <c r="O726" s="88"/>
      <c r="P726" s="88"/>
      <c r="Q726" s="88"/>
      <c r="R726" s="88"/>
      <c r="S726" s="88"/>
      <c r="T726" s="88"/>
      <c r="U726" s="88"/>
      <c r="V726" s="88"/>
      <c r="W726" s="88"/>
      <c r="X726" s="89"/>
      <c r="Y726" s="88"/>
      <c r="Z726" s="97"/>
      <c r="AA726" s="91"/>
      <c r="AB726" s="88"/>
      <c r="AC726" s="91"/>
      <c r="AD726" s="88"/>
    </row>
    <row r="727" spans="1:30" ht="12" customHeight="1" hidden="1">
      <c r="A727" s="96" t="str">
        <f>IF(AND(Input!C$143&gt;0,Input!C154&gt;0,Input!D154="Competitive"),UPPER(Input!C$143),"Hide")</f>
        <v>Hide</v>
      </c>
      <c r="B727" s="87">
        <f>IF(Input!C$154&gt;0,UPPER(Input!C$154),"")</f>
      </c>
      <c r="C727" s="107"/>
      <c r="D727" s="107"/>
      <c r="E727" s="107"/>
      <c r="F727" s="107"/>
      <c r="G727" s="107"/>
      <c r="H727" s="107"/>
      <c r="I727" s="107"/>
      <c r="J727" s="107"/>
      <c r="K727" s="107"/>
      <c r="L727" s="107"/>
      <c r="M727" s="107"/>
      <c r="N727" s="107"/>
      <c r="O727" s="107"/>
      <c r="P727" s="88">
        <f>(C727+E727+G727+M727)*0.1+(I727+K727)*0.05-O727</f>
        <v>0</v>
      </c>
      <c r="Q727" s="88">
        <f>SUM(INT(C727*100000),INT(E727*100000),INT(G727*100000),INT(I727*50000),INT(K727*50000),INT(M727*100000),-(O727*1000000))</f>
        <v>0</v>
      </c>
      <c r="R727" s="88">
        <f>IF(Q727&gt;0,(RANK(Q727,(Q$655,Q$663,Q$671,Q$679,Q$687,Q$695,Q$703,Q$711,Q$719,Q$727))),"")</f>
      </c>
      <c r="S727" s="88">
        <f>C727+E727</f>
        <v>0</v>
      </c>
      <c r="T727" s="88">
        <f>IF(S727&gt;0,(RANK(S727,(S$655,S$663,S$671,S$679,S$687,S$695,S$703,S$711,S$719,S$727))),"")</f>
      </c>
      <c r="U727" s="88">
        <f>I727+K727</f>
        <v>0</v>
      </c>
      <c r="V727" s="88">
        <f>IF(U727&gt;0,(RANK(U727,(U$655,U$663,U$671,U$679,U$687,U$695,U$703,U$711,U$719,U$727))),"")</f>
      </c>
      <c r="W727" s="106">
        <f>IF((AND(Q727&gt;0,S727&gt;0,U727&gt;0)),1000000-(R727*10000+T727*100+V727),0)</f>
        <v>0</v>
      </c>
      <c r="X727" s="89">
        <f>IF(P727&gt;=80,"I",IF(P727&gt;=60,"II",IF(P727&gt;=40,"III",IF(P727=0,"","IV"))))</f>
      </c>
      <c r="Y727" s="88">
        <f>IF(W727&gt;0,(RANK(W727,(W$655,W$663,W$671,W$679,W$687,W$695,W$703,W$711,W$719,W$727))),"")</f>
      </c>
      <c r="Z727" s="97">
        <f>IF(B727&gt;0,B727,"")</f>
      </c>
      <c r="AA727" s="103"/>
      <c r="AB727" s="88">
        <f>IF(AA727&gt;0,(RANK(AA727,(AA$655,AA$663,AA$671,AA$679,AA$687,AA$695,AA$703,AA$711,AA$719,AA$727))),"")</f>
      </c>
      <c r="AC727" s="103"/>
      <c r="AD727" s="88">
        <f>IF(AC727&gt;0,(RANK(AC727,(AC$655,AC$663,AC$671,AC$679,AC$687,AC$695,AC$703,AC$711,AC$719,AC$727))),"")</f>
      </c>
    </row>
    <row r="728" spans="1:30" ht="12" customHeight="1" hidden="1">
      <c r="A728" s="96"/>
      <c r="B728" s="87"/>
      <c r="C728" s="27">
        <f>IF(C727&gt;0,C727*0.1,"")</f>
      </c>
      <c r="D728" s="26">
        <f>IF(C727&gt;0,(RANK(C727,(C$655,C$663,C$671,C$679,C$687,C$695,C$703,C$711,C$719,C$727))),"")</f>
      </c>
      <c r="E728" s="27">
        <f>IF(E727&gt;0,E727*0.1,"")</f>
      </c>
      <c r="F728" s="26">
        <f>IF(E727&gt;0,(RANK(E727,(E$655,E$663,E$671,E$679,E$687,E$695,E$703,E$711,E$719,E$727))),"")</f>
      </c>
      <c r="G728" s="27">
        <f>IF(G727&gt;0,G727*0.1,"")</f>
      </c>
      <c r="H728" s="26">
        <f>IF(G727&gt;0,(RANK(G727,(G$655,G$663,G$671,G$679,G$687,G$695,G$703,G$711,G$719,G$727))),"")</f>
      </c>
      <c r="I728" s="27">
        <f>IF(I727&gt;0,I727*0.05,"")</f>
      </c>
      <c r="J728" s="26">
        <f>IF(I727&gt;0,(RANK(I727,(I$655,I$663,I$671,I$679,I$687,I$695,I$703,I$711,I$719,I$727))),"")</f>
      </c>
      <c r="K728" s="27">
        <f>IF(K727&gt;0,K727*0.05,"")</f>
      </c>
      <c r="L728" s="26">
        <f>IF(K727&gt;0,(RANK(K727,(K$655,K$663,K$671,K$679,K$687,K$695,K$703,K$711,K$719,K$727))),"")</f>
      </c>
      <c r="M728" s="27">
        <f>IF(M727&gt;0,M727*0.1,"")</f>
      </c>
      <c r="N728" s="26">
        <f>IF(M727&gt;0,(RANK(M727,(M$655,M$663,M$671,M$679,M$687,M$695,M$703,M$711,M$719,M$727))),"")</f>
      </c>
      <c r="O728" s="107"/>
      <c r="P728" s="88"/>
      <c r="Q728" s="88"/>
      <c r="R728" s="88"/>
      <c r="S728" s="88"/>
      <c r="T728" s="88"/>
      <c r="U728" s="88"/>
      <c r="V728" s="88"/>
      <c r="W728" s="106"/>
      <c r="X728" s="89"/>
      <c r="Y728" s="88"/>
      <c r="Z728" s="97"/>
      <c r="AA728" s="103"/>
      <c r="AB728" s="88"/>
      <c r="AC728" s="103"/>
      <c r="AD728" s="88"/>
    </row>
    <row r="729" spans="1:30" s="3" customFormat="1" ht="12" customHeight="1" hidden="1">
      <c r="A729" s="92" t="str">
        <f>IF(AND(Input!C$143&gt;0,Input!C154&gt;0,Input!D154="Festival"),UPPER(Input!C$143),"Hide")</f>
        <v>Hide</v>
      </c>
      <c r="B729" s="86">
        <f>IF(Input!C$154&gt;0,(UPPER(Input!C$154)&amp;" (Scores)"),"")</f>
      </c>
      <c r="C729" s="104"/>
      <c r="D729" s="104"/>
      <c r="E729" s="104"/>
      <c r="F729" s="104"/>
      <c r="G729" s="104"/>
      <c r="H729" s="104"/>
      <c r="I729" s="104"/>
      <c r="J729" s="104"/>
      <c r="K729" s="104"/>
      <c r="L729" s="104"/>
      <c r="M729" s="104"/>
      <c r="N729" s="104"/>
      <c r="O729" s="48"/>
      <c r="P729" s="49">
        <f>(C729+E729+G729+M729)*0.1+(I729+K729)*0.05-O729</f>
        <v>0</v>
      </c>
      <c r="Q729" s="90"/>
      <c r="R729" s="90"/>
      <c r="S729" s="90"/>
      <c r="T729" s="90"/>
      <c r="U729" s="90"/>
      <c r="V729" s="90"/>
      <c r="W729" s="90"/>
      <c r="X729" s="102"/>
      <c r="Y729" s="101"/>
      <c r="Z729" s="105">
        <f>IF(B729&gt;0,B729,"")</f>
      </c>
      <c r="AA729" s="100"/>
      <c r="AB729" s="101"/>
      <c r="AC729" s="100"/>
      <c r="AD729" s="101"/>
    </row>
    <row r="730" spans="1:30" s="3" customFormat="1" ht="12" customHeight="1" hidden="1">
      <c r="A730" s="93"/>
      <c r="B730" s="86"/>
      <c r="C730" s="90" t="s">
        <v>57</v>
      </c>
      <c r="D730" s="90"/>
      <c r="E730" s="90"/>
      <c r="F730" s="90"/>
      <c r="G730" s="90"/>
      <c r="H730" s="90"/>
      <c r="I730" s="90"/>
      <c r="J730" s="90"/>
      <c r="K730" s="90"/>
      <c r="L730" s="90"/>
      <c r="M730" s="90"/>
      <c r="N730" s="90"/>
      <c r="O730" s="90"/>
      <c r="P730" s="90"/>
      <c r="Q730" s="90"/>
      <c r="R730" s="90"/>
      <c r="S730" s="90"/>
      <c r="T730" s="90"/>
      <c r="U730" s="90"/>
      <c r="V730" s="90"/>
      <c r="W730" s="90"/>
      <c r="X730" s="102"/>
      <c r="Y730" s="101"/>
      <c r="Z730" s="105"/>
      <c r="AA730" s="100"/>
      <c r="AB730" s="101"/>
      <c r="AC730" s="100"/>
      <c r="AD730" s="101"/>
    </row>
    <row r="731" spans="1:30" s="3" customFormat="1" ht="12" customHeight="1" hidden="1">
      <c r="A731" s="94" t="str">
        <f>IF(AND(Input!C$143&gt;0,Input!C154&gt;0,Input!D154="Festival"),UPPER(Input!C$143),"Hide")</f>
        <v>Hide</v>
      </c>
      <c r="B731" s="87">
        <f>IF(Input!C$154&gt;0,UPPER(Input!C$154),"")</f>
      </c>
      <c r="C731" s="99">
        <f>IF(C729&gt;=160,"I",IF(C729&gt;=120,"II",IF(C729&gt;=80,"III",IF(C729=0,"","IV"))))</f>
      </c>
      <c r="D731" s="99"/>
      <c r="E731" s="99">
        <f>IF(E729&gt;=160,"I",IF(E729&gt;=120,"II",IF(E729&gt;=80,"III",IF(E729=0,"","IV"))))</f>
      </c>
      <c r="F731" s="99"/>
      <c r="G731" s="99">
        <f>IF(G729&gt;=160,"I",IF(G729&gt;=120,"II",IF(G729&gt;=80,"III",IF(G729=0,"","IV"))))</f>
      </c>
      <c r="H731" s="99"/>
      <c r="I731" s="99">
        <f>IF(I729&gt;=160,"I",IF(I729&gt;=120,"II",IF(I729&gt;=80,"III",IF(I729=0,"","IV"))))</f>
      </c>
      <c r="J731" s="99"/>
      <c r="K731" s="99">
        <f>IF(K729&gt;=160,"I",IF(K729&gt;=120,"II",IF(K729&gt;=80,"III",IF(K729=0,"","IV"))))</f>
      </c>
      <c r="L731" s="99"/>
      <c r="M731" s="99">
        <f>IF(M729&gt;=160,"I",IF(M729&gt;=120,"II",IF(M729&gt;=80,"III",IF(M729=0,"","IV"))))</f>
      </c>
      <c r="N731" s="99"/>
      <c r="O731" s="97">
        <f>IF(O729&gt;0,"Penalty Applied","")</f>
      </c>
      <c r="P731" s="88" t="s">
        <v>55</v>
      </c>
      <c r="Q731" s="88"/>
      <c r="R731" s="88"/>
      <c r="S731" s="88"/>
      <c r="T731" s="88"/>
      <c r="U731" s="88"/>
      <c r="V731" s="88"/>
      <c r="W731" s="88"/>
      <c r="X731" s="89">
        <f>IF(P729&gt;=80,"I",IF(P729&gt;=60,"II",IF(P729&gt;=40,"III",IF(P729=0,"","IV"))))</f>
      </c>
      <c r="Y731" s="88" t="s">
        <v>55</v>
      </c>
      <c r="Z731" s="97">
        <f>IF(B731&gt;0,B731,"")</f>
      </c>
      <c r="AA731" s="91" t="s">
        <v>55</v>
      </c>
      <c r="AB731" s="88" t="s">
        <v>55</v>
      </c>
      <c r="AC731" s="91" t="s">
        <v>55</v>
      </c>
      <c r="AD731" s="88" t="s">
        <v>55</v>
      </c>
    </row>
    <row r="732" spans="1:30" s="3" customFormat="1" ht="12" customHeight="1" hidden="1">
      <c r="A732" s="95"/>
      <c r="B732" s="87"/>
      <c r="C732" s="99"/>
      <c r="D732" s="99"/>
      <c r="E732" s="99"/>
      <c r="F732" s="99"/>
      <c r="G732" s="99"/>
      <c r="H732" s="99"/>
      <c r="I732" s="99"/>
      <c r="J732" s="99"/>
      <c r="K732" s="99"/>
      <c r="L732" s="99"/>
      <c r="M732" s="99"/>
      <c r="N732" s="99"/>
      <c r="O732" s="97"/>
      <c r="P732" s="88"/>
      <c r="Q732" s="88"/>
      <c r="R732" s="88"/>
      <c r="S732" s="88"/>
      <c r="T732" s="88"/>
      <c r="U732" s="88"/>
      <c r="V732" s="88"/>
      <c r="W732" s="88"/>
      <c r="X732" s="89"/>
      <c r="Y732" s="88"/>
      <c r="Z732" s="97"/>
      <c r="AA732" s="91"/>
      <c r="AB732" s="88"/>
      <c r="AC732" s="91"/>
      <c r="AD732" s="88"/>
    </row>
    <row r="733" spans="1:30" s="3" customFormat="1" ht="12" customHeight="1" hidden="1">
      <c r="A733" s="96" t="str">
        <f>IF(AND(Input!C$143&gt;0,Input!C154&gt;0,Input!D154="Comments Only"),UPPER(Input!C$143),"Hide")</f>
        <v>Hide</v>
      </c>
      <c r="B733" s="87">
        <f>IF(Input!C$154&gt;0,UPPER(Input!C$154),"")</f>
      </c>
      <c r="C733" s="98" t="s">
        <v>54</v>
      </c>
      <c r="D733" s="98"/>
      <c r="E733" s="98" t="s">
        <v>54</v>
      </c>
      <c r="F733" s="98"/>
      <c r="G733" s="98" t="s">
        <v>54</v>
      </c>
      <c r="H733" s="98"/>
      <c r="I733" s="98" t="s">
        <v>54</v>
      </c>
      <c r="J733" s="98"/>
      <c r="K733" s="98" t="s">
        <v>54</v>
      </c>
      <c r="L733" s="98"/>
      <c r="M733" s="98" t="s">
        <v>54</v>
      </c>
      <c r="N733" s="98"/>
      <c r="O733" s="88" t="s">
        <v>55</v>
      </c>
      <c r="P733" s="88" t="s">
        <v>55</v>
      </c>
      <c r="Q733" s="88"/>
      <c r="R733" s="88"/>
      <c r="S733" s="88"/>
      <c r="T733" s="88"/>
      <c r="U733" s="88"/>
      <c r="V733" s="88"/>
      <c r="W733" s="88"/>
      <c r="X733" s="89" t="s">
        <v>55</v>
      </c>
      <c r="Y733" s="88" t="s">
        <v>55</v>
      </c>
      <c r="Z733" s="97">
        <f>IF(B733&gt;0,B733,"")</f>
      </c>
      <c r="AA733" s="91" t="s">
        <v>56</v>
      </c>
      <c r="AB733" s="88" t="s">
        <v>55</v>
      </c>
      <c r="AC733" s="91" t="s">
        <v>56</v>
      </c>
      <c r="AD733" s="88" t="s">
        <v>55</v>
      </c>
    </row>
    <row r="734" spans="1:30" s="3" customFormat="1" ht="12" customHeight="1" hidden="1">
      <c r="A734" s="96"/>
      <c r="B734" s="87"/>
      <c r="C734" s="98"/>
      <c r="D734" s="98"/>
      <c r="E734" s="98"/>
      <c r="F734" s="98"/>
      <c r="G734" s="98"/>
      <c r="H734" s="98"/>
      <c r="I734" s="98"/>
      <c r="J734" s="98"/>
      <c r="K734" s="98"/>
      <c r="L734" s="98"/>
      <c r="M734" s="98"/>
      <c r="N734" s="98"/>
      <c r="O734" s="88"/>
      <c r="P734" s="88"/>
      <c r="Q734" s="88"/>
      <c r="R734" s="88"/>
      <c r="S734" s="88"/>
      <c r="T734" s="88"/>
      <c r="U734" s="88"/>
      <c r="V734" s="88"/>
      <c r="W734" s="88"/>
      <c r="X734" s="89"/>
      <c r="Y734" s="88"/>
      <c r="Z734" s="97"/>
      <c r="AA734" s="91"/>
      <c r="AB734" s="88"/>
      <c r="AC734" s="91"/>
      <c r="AD734" s="88"/>
    </row>
    <row r="735" spans="1:30" ht="4.5" customHeight="1" hidden="1">
      <c r="A735" s="39" t="str">
        <f>IF(B655="","Hide","")</f>
        <v>Hide</v>
      </c>
      <c r="B735" s="40"/>
      <c r="C735" s="41"/>
      <c r="D735" s="42"/>
      <c r="E735" s="41"/>
      <c r="F735" s="42"/>
      <c r="G735" s="41"/>
      <c r="H735" s="42"/>
      <c r="I735" s="41"/>
      <c r="J735" s="42"/>
      <c r="K735" s="41"/>
      <c r="L735" s="42"/>
      <c r="M735" s="41"/>
      <c r="N735" s="42"/>
      <c r="O735" s="43"/>
      <c r="P735" s="43"/>
      <c r="Q735" s="43"/>
      <c r="R735" s="43"/>
      <c r="S735" s="43"/>
      <c r="T735" s="43"/>
      <c r="U735" s="43"/>
      <c r="V735" s="43"/>
      <c r="W735" s="44"/>
      <c r="X735" s="42"/>
      <c r="Y735" s="42"/>
      <c r="Z735" s="45"/>
      <c r="AA735" s="46"/>
      <c r="AB735" s="47"/>
      <c r="AC735" s="46"/>
      <c r="AD735" s="47"/>
    </row>
    <row r="736" spans="1:30" s="3" customFormat="1" ht="12" customHeight="1" hidden="1">
      <c r="A736" s="96" t="str">
        <f>IF(AND(Input!C$157&gt;0,Input!C159&gt;0,Input!D159="Competitive"),UPPER(Input!C$157),"Hide")</f>
        <v>Hide</v>
      </c>
      <c r="B736" s="87">
        <f>IF(Input!C$159&gt;0,UPPER(Input!C$159),"")</f>
      </c>
      <c r="C736" s="107"/>
      <c r="D736" s="107"/>
      <c r="E736" s="107"/>
      <c r="F736" s="107"/>
      <c r="G736" s="107"/>
      <c r="H736" s="107"/>
      <c r="I736" s="107"/>
      <c r="J736" s="107"/>
      <c r="K736" s="107"/>
      <c r="L736" s="107"/>
      <c r="M736" s="107"/>
      <c r="N736" s="107"/>
      <c r="O736" s="107"/>
      <c r="P736" s="88">
        <f>(C736+E736+G736+M736)*0.1+(I736+K736)*0.05-O736</f>
        <v>0</v>
      </c>
      <c r="Q736" s="88">
        <f>SUM(INT(C736*100000),INT(E736*100000),INT(G736*100000),INT(I736*50000),INT(K736*50000),INT(M736*100000),-(O736*1000000))</f>
        <v>0</v>
      </c>
      <c r="R736" s="88">
        <f>IF(Q736&gt;0,(RANK(Q736,(Q$736,Q$744,Q$752,Q$760,Q$768,Q$776,Q$784,Q$792,Q$800,Q$808))),"")</f>
      </c>
      <c r="S736" s="88">
        <f>C736+E736</f>
        <v>0</v>
      </c>
      <c r="T736" s="88">
        <f>IF(S736&gt;0,(RANK(S736,(S$736,S$744,S$752,S$760,S$768,S$776,S$784,S$792,S$800,S$808))),"")</f>
      </c>
      <c r="U736" s="88">
        <f>I736+K736</f>
        <v>0</v>
      </c>
      <c r="V736" s="88">
        <f>IF(U736&gt;0,(RANK(U736,(U$736,U$744,U$752,U$760,U$768,U$776,U$784,U$792,U$800,U$808))),"")</f>
      </c>
      <c r="W736" s="106">
        <f>IF((AND(Q736&gt;0,S736&gt;0,U736&gt;0)),1000000-(R736*10000+T736*100+V736),0)</f>
        <v>0</v>
      </c>
      <c r="X736" s="89">
        <f>IF(P736&gt;=80,"I",IF(P736&gt;=60,"II",IF(P736&gt;=40,"III",IF(P736=0,"","IV"))))</f>
      </c>
      <c r="Y736" s="88">
        <f>IF(W736&gt;0,(RANK(W736,(W$736,W$744,W$752,W$760,W$768,W$776,W$784,W$792,W$800,W$808))),"")</f>
      </c>
      <c r="Z736" s="97">
        <f>IF(B736&gt;0,B736,"")</f>
      </c>
      <c r="AA736" s="103"/>
      <c r="AB736" s="88">
        <f>IF(AA736&gt;0,(RANK(AA736,(AA$736,AA$744,AA$752,AA$760,AA$768,AA$776,AA$784,AA$792,AA$800,AA$808))),"")</f>
      </c>
      <c r="AC736" s="103"/>
      <c r="AD736" s="88">
        <f>IF(AC736&gt;0,(RANK(AC736,(AC$736,AC$744,AC$752,AC$760,AC$768,AC$776,AC$784,AC$792,AC$800,AC$808))),"")</f>
      </c>
    </row>
    <row r="737" spans="1:30" s="3" customFormat="1" ht="12" customHeight="1" hidden="1">
      <c r="A737" s="96"/>
      <c r="B737" s="87"/>
      <c r="C737" s="27">
        <f>IF(C736&gt;0,C736*0.1,"")</f>
      </c>
      <c r="D737" s="26">
        <f>IF(C736&gt;0,(RANK(C736,(C$736,C$744,C$752,C$760,C$768,C$776,C$784,C$792,C$800,C$808))),"")</f>
      </c>
      <c r="E737" s="27">
        <f>IF(E736&gt;0,E736*0.1,"")</f>
      </c>
      <c r="F737" s="26">
        <f>IF(E736&gt;0,(RANK(E736,(E$736,E$744,E$752,E$760,E$768,E$776,E$784,E$792,E$800,E$808))),"")</f>
      </c>
      <c r="G737" s="27">
        <f>IF(G736&gt;0,G736*0.1,"")</f>
      </c>
      <c r="H737" s="26">
        <f>IF(G736&gt;0,(RANK(G736,(G$736,G$744,G$752,G$760,G$768,G$776,G$784,G$792,G$800,G$808))),"")</f>
      </c>
      <c r="I737" s="27">
        <f>IF(I736&gt;0,I736*0.05,"")</f>
      </c>
      <c r="J737" s="26">
        <f>IF(I736&gt;0,(RANK(I736,(I$736,I$744,I$752,I$760,I$768,I$776,I$784,I$792,I$800,I$808))),"")</f>
      </c>
      <c r="K737" s="27">
        <f>IF(K736&gt;0,K736*0.05,"")</f>
      </c>
      <c r="L737" s="26">
        <f>IF(K736&gt;0,(RANK(K736,(K$736,K$744,K$752,K$760,K$768,K$776,K$784,K$792,K$800,K$808))),"")</f>
      </c>
      <c r="M737" s="27">
        <f>IF(M736&gt;0,M736*0.1,"")</f>
      </c>
      <c r="N737" s="26">
        <f>IF(M736&gt;0,(RANK(M736,(M$736,M$744,M$752,M$760,M$768,M$776,M$784,M$792,M$800,M$808))),"")</f>
      </c>
      <c r="O737" s="107"/>
      <c r="P737" s="88"/>
      <c r="Q737" s="88"/>
      <c r="R737" s="88"/>
      <c r="S737" s="88"/>
      <c r="T737" s="88"/>
      <c r="U737" s="88"/>
      <c r="V737" s="88"/>
      <c r="W737" s="106"/>
      <c r="X737" s="89"/>
      <c r="Y737" s="88"/>
      <c r="Z737" s="97"/>
      <c r="AA737" s="103"/>
      <c r="AB737" s="88"/>
      <c r="AC737" s="103"/>
      <c r="AD737" s="88"/>
    </row>
    <row r="738" spans="1:30" s="3" customFormat="1" ht="12" customHeight="1" hidden="1">
      <c r="A738" s="92" t="str">
        <f>IF(AND(Input!C$157&gt;0,Input!C159&gt;0,Input!D159="Festival"),UPPER(Input!C$157),"Hide")</f>
        <v>Hide</v>
      </c>
      <c r="B738" s="86">
        <f>IF(Input!C$159&gt;0,(UPPER(Input!C$159)&amp;" (Scores)"),"")</f>
      </c>
      <c r="C738" s="104"/>
      <c r="D738" s="104"/>
      <c r="E738" s="104"/>
      <c r="F738" s="104"/>
      <c r="G738" s="104"/>
      <c r="H738" s="104"/>
      <c r="I738" s="104"/>
      <c r="J738" s="104"/>
      <c r="K738" s="104"/>
      <c r="L738" s="104"/>
      <c r="M738" s="104"/>
      <c r="N738" s="104"/>
      <c r="O738" s="48"/>
      <c r="P738" s="49">
        <f>(C738+E738+G738+M738)*0.1+(I738+K738)*0.05-O738</f>
        <v>0</v>
      </c>
      <c r="Q738" s="90"/>
      <c r="R738" s="90"/>
      <c r="S738" s="90"/>
      <c r="T738" s="90"/>
      <c r="U738" s="90"/>
      <c r="V738" s="90"/>
      <c r="W738" s="90"/>
      <c r="X738" s="102"/>
      <c r="Y738" s="101"/>
      <c r="Z738" s="105">
        <f>IF(B738&gt;0,B738,"")</f>
      </c>
      <c r="AA738" s="100"/>
      <c r="AB738" s="101"/>
      <c r="AC738" s="100"/>
      <c r="AD738" s="101"/>
    </row>
    <row r="739" spans="1:30" s="3" customFormat="1" ht="12" customHeight="1" hidden="1">
      <c r="A739" s="93"/>
      <c r="B739" s="86"/>
      <c r="C739" s="90" t="s">
        <v>57</v>
      </c>
      <c r="D739" s="90"/>
      <c r="E739" s="90"/>
      <c r="F739" s="90"/>
      <c r="G739" s="90"/>
      <c r="H739" s="90"/>
      <c r="I739" s="90"/>
      <c r="J739" s="90"/>
      <c r="K739" s="90"/>
      <c r="L739" s="90"/>
      <c r="M739" s="90"/>
      <c r="N739" s="90"/>
      <c r="O739" s="90"/>
      <c r="P739" s="90"/>
      <c r="Q739" s="90"/>
      <c r="R739" s="90"/>
      <c r="S739" s="90"/>
      <c r="T739" s="90"/>
      <c r="U739" s="90"/>
      <c r="V739" s="90"/>
      <c r="W739" s="90"/>
      <c r="X739" s="102"/>
      <c r="Y739" s="101"/>
      <c r="Z739" s="105"/>
      <c r="AA739" s="100"/>
      <c r="AB739" s="101"/>
      <c r="AC739" s="100"/>
      <c r="AD739" s="101"/>
    </row>
    <row r="740" spans="1:30" s="3" customFormat="1" ht="12" customHeight="1" hidden="1">
      <c r="A740" s="94" t="str">
        <f>IF(AND(Input!C$157&gt;0,Input!C159&gt;0,Input!D159="Festival"),UPPER(Input!C$157),"Hide")</f>
        <v>Hide</v>
      </c>
      <c r="B740" s="87">
        <f>IF(Input!C$159&gt;0,UPPER(Input!C$159),"")</f>
      </c>
      <c r="C740" s="99">
        <f>IF(C738&gt;=160,"I",IF(C738&gt;=120,"II",IF(C738&gt;=80,"III",IF(C738=0,"","IV"))))</f>
      </c>
      <c r="D740" s="99"/>
      <c r="E740" s="99">
        <f>IF(E738&gt;=160,"I",IF(E738&gt;=120,"II",IF(E738&gt;=80,"III",IF(E738=0,"","IV"))))</f>
      </c>
      <c r="F740" s="99"/>
      <c r="G740" s="99">
        <f>IF(G738&gt;=160,"I",IF(G738&gt;=120,"II",IF(G738&gt;=80,"III",IF(G738=0,"","IV"))))</f>
      </c>
      <c r="H740" s="99"/>
      <c r="I740" s="99">
        <f>IF(I738&gt;=160,"I",IF(I738&gt;=120,"II",IF(I738&gt;=80,"III",IF(I738=0,"","IV"))))</f>
      </c>
      <c r="J740" s="99"/>
      <c r="K740" s="99">
        <f>IF(K738&gt;=160,"I",IF(K738&gt;=120,"II",IF(K738&gt;=80,"III",IF(K738=0,"","IV"))))</f>
      </c>
      <c r="L740" s="99"/>
      <c r="M740" s="99">
        <f>IF(M738&gt;=160,"I",IF(M738&gt;=120,"II",IF(M738&gt;=80,"III",IF(M738=0,"","IV"))))</f>
      </c>
      <c r="N740" s="99"/>
      <c r="O740" s="97">
        <f>IF(O738&gt;0,"Penalty Applied","")</f>
      </c>
      <c r="P740" s="88" t="s">
        <v>55</v>
      </c>
      <c r="Q740" s="88"/>
      <c r="R740" s="88"/>
      <c r="S740" s="88"/>
      <c r="T740" s="88"/>
      <c r="U740" s="88"/>
      <c r="V740" s="88"/>
      <c r="W740" s="88"/>
      <c r="X740" s="89">
        <f>IF(P738&gt;=80,"I",IF(P738&gt;=60,"II",IF(P738&gt;=40,"III",IF(P738=0,"","IV"))))</f>
      </c>
      <c r="Y740" s="88" t="s">
        <v>55</v>
      </c>
      <c r="Z740" s="97">
        <f>IF(B740&gt;0,B740,"")</f>
      </c>
      <c r="AA740" s="91" t="s">
        <v>55</v>
      </c>
      <c r="AB740" s="88" t="s">
        <v>55</v>
      </c>
      <c r="AC740" s="91" t="s">
        <v>55</v>
      </c>
      <c r="AD740" s="88" t="s">
        <v>55</v>
      </c>
    </row>
    <row r="741" spans="1:30" s="3" customFormat="1" ht="12" customHeight="1" hidden="1">
      <c r="A741" s="95"/>
      <c r="B741" s="87"/>
      <c r="C741" s="99"/>
      <c r="D741" s="99"/>
      <c r="E741" s="99"/>
      <c r="F741" s="99"/>
      <c r="G741" s="99"/>
      <c r="H741" s="99"/>
      <c r="I741" s="99"/>
      <c r="J741" s="99"/>
      <c r="K741" s="99"/>
      <c r="L741" s="99"/>
      <c r="M741" s="99"/>
      <c r="N741" s="99"/>
      <c r="O741" s="97"/>
      <c r="P741" s="88"/>
      <c r="Q741" s="88"/>
      <c r="R741" s="88"/>
      <c r="S741" s="88"/>
      <c r="T741" s="88"/>
      <c r="U741" s="88"/>
      <c r="V741" s="88"/>
      <c r="W741" s="88"/>
      <c r="X741" s="89"/>
      <c r="Y741" s="88"/>
      <c r="Z741" s="97"/>
      <c r="AA741" s="91"/>
      <c r="AB741" s="88"/>
      <c r="AC741" s="91"/>
      <c r="AD741" s="88"/>
    </row>
    <row r="742" spans="1:30" s="3" customFormat="1" ht="12" customHeight="1" hidden="1">
      <c r="A742" s="96" t="str">
        <f>IF(AND(Input!C$157&gt;0,Input!C159&gt;0,Input!D159="Comments Only"),UPPER(Input!C$157),"Hide")</f>
        <v>Hide</v>
      </c>
      <c r="B742" s="87">
        <f>IF(Input!C$159&gt;0,UPPER(Input!C$159),"")</f>
      </c>
      <c r="C742" s="98" t="s">
        <v>54</v>
      </c>
      <c r="D742" s="98"/>
      <c r="E742" s="98" t="s">
        <v>54</v>
      </c>
      <c r="F742" s="98"/>
      <c r="G742" s="98" t="s">
        <v>54</v>
      </c>
      <c r="H742" s="98"/>
      <c r="I742" s="98" t="s">
        <v>54</v>
      </c>
      <c r="J742" s="98"/>
      <c r="K742" s="98" t="s">
        <v>54</v>
      </c>
      <c r="L742" s="98"/>
      <c r="M742" s="98" t="s">
        <v>54</v>
      </c>
      <c r="N742" s="98"/>
      <c r="O742" s="88" t="s">
        <v>55</v>
      </c>
      <c r="P742" s="88" t="s">
        <v>55</v>
      </c>
      <c r="Q742" s="88"/>
      <c r="R742" s="88"/>
      <c r="S742" s="88"/>
      <c r="T742" s="88"/>
      <c r="U742" s="88"/>
      <c r="V742" s="88"/>
      <c r="W742" s="88"/>
      <c r="X742" s="89" t="s">
        <v>55</v>
      </c>
      <c r="Y742" s="88" t="s">
        <v>55</v>
      </c>
      <c r="Z742" s="97">
        <f>IF(B742&gt;0,B742,"")</f>
      </c>
      <c r="AA742" s="91" t="s">
        <v>56</v>
      </c>
      <c r="AB742" s="88" t="s">
        <v>55</v>
      </c>
      <c r="AC742" s="91" t="s">
        <v>56</v>
      </c>
      <c r="AD742" s="88" t="s">
        <v>55</v>
      </c>
    </row>
    <row r="743" spans="1:30" s="3" customFormat="1" ht="12" customHeight="1" hidden="1">
      <c r="A743" s="96"/>
      <c r="B743" s="87"/>
      <c r="C743" s="98"/>
      <c r="D743" s="98"/>
      <c r="E743" s="98"/>
      <c r="F743" s="98"/>
      <c r="G743" s="98"/>
      <c r="H743" s="98"/>
      <c r="I743" s="98"/>
      <c r="J743" s="98"/>
      <c r="K743" s="98"/>
      <c r="L743" s="98"/>
      <c r="M743" s="98"/>
      <c r="N743" s="98"/>
      <c r="O743" s="88"/>
      <c r="P743" s="88"/>
      <c r="Q743" s="88"/>
      <c r="R743" s="88"/>
      <c r="S743" s="88"/>
      <c r="T743" s="88"/>
      <c r="U743" s="88"/>
      <c r="V743" s="88"/>
      <c r="W743" s="88"/>
      <c r="X743" s="89"/>
      <c r="Y743" s="88"/>
      <c r="Z743" s="97"/>
      <c r="AA743" s="91"/>
      <c r="AB743" s="88"/>
      <c r="AC743" s="91"/>
      <c r="AD743" s="88"/>
    </row>
    <row r="744" spans="1:30" s="3" customFormat="1" ht="12" customHeight="1" hidden="1">
      <c r="A744" s="96" t="str">
        <f>IF(AND(Input!C$157&gt;0,Input!C160&gt;0,Input!D160="Competitive"),UPPER(Input!C$157),"Hide")</f>
        <v>Hide</v>
      </c>
      <c r="B744" s="87">
        <f>IF(Input!C$160&gt;0,UPPER(Input!C$160),"")</f>
      </c>
      <c r="C744" s="107"/>
      <c r="D744" s="107"/>
      <c r="E744" s="107"/>
      <c r="F744" s="107"/>
      <c r="G744" s="107"/>
      <c r="H744" s="107"/>
      <c r="I744" s="107"/>
      <c r="J744" s="107"/>
      <c r="K744" s="107"/>
      <c r="L744" s="107"/>
      <c r="M744" s="107"/>
      <c r="N744" s="107"/>
      <c r="O744" s="107"/>
      <c r="P744" s="88">
        <f>(C744+E744+G744+M744)*0.1+(I744+K744)*0.05-O744</f>
        <v>0</v>
      </c>
      <c r="Q744" s="88">
        <f>SUM(INT(C744*100000),INT(E744*100000),INT(G744*100000),INT(I744*50000),INT(K744*50000),INT(M744*100000),-(O744*1000000))</f>
        <v>0</v>
      </c>
      <c r="R744" s="88">
        <f>IF(Q744&gt;0,(RANK(Q744,(Q$736,Q$744,Q$752,Q$760,Q$768,Q$776,Q$784,Q$792,Q$800,Q$808))),"")</f>
      </c>
      <c r="S744" s="88">
        <f>C744+E744</f>
        <v>0</v>
      </c>
      <c r="T744" s="88">
        <f>IF(S744&gt;0,(RANK(S744,(S$736,S$744,S$752,S$760,S$768,S$776,S$784,S$792,S$800,S$808))),"")</f>
      </c>
      <c r="U744" s="88">
        <f>I744+K744</f>
        <v>0</v>
      </c>
      <c r="V744" s="88">
        <f>IF(U744&gt;0,(RANK(U744,(U$736,U$744,U$752,U$760,U$768,U$776,U$784,U$792,U$800,U$808))),"")</f>
      </c>
      <c r="W744" s="106">
        <f>IF((AND(Q744&gt;0,S744&gt;0,U744&gt;0)),1000000-(R744*10000+T744*100+V744),0)</f>
        <v>0</v>
      </c>
      <c r="X744" s="89">
        <f>IF(P744&gt;=80,"I",IF(P744&gt;=60,"II",IF(P744&gt;=40,"III",IF(P744=0,"","IV"))))</f>
      </c>
      <c r="Y744" s="88">
        <f>IF(W744&gt;0,(RANK(W744,(W$736,W$744,W$752,W$760,W$768,W$776,W$784,W$792,W$800,W$808))),"")</f>
      </c>
      <c r="Z744" s="97">
        <f>IF(B744&gt;0,B744,"")</f>
      </c>
      <c r="AA744" s="103"/>
      <c r="AB744" s="88">
        <f>IF(AA744&gt;0,(RANK(AA744,(AA$736,AA$744,AA$752,AA$760,AA$768,AA$776,AA$784,AA$792,AA$800,AA$808))),"")</f>
      </c>
      <c r="AC744" s="103"/>
      <c r="AD744" s="88">
        <f>IF(AC744&gt;0,(RANK(AC744,(AC$736,AC$744,AC$752,AC$760,AC$768,AC$776,AC$784,AC$792,AC$800,AC$808))),"")</f>
      </c>
    </row>
    <row r="745" spans="1:30" s="3" customFormat="1" ht="12" customHeight="1" hidden="1">
      <c r="A745" s="96"/>
      <c r="B745" s="87"/>
      <c r="C745" s="27">
        <f>IF(C744&gt;0,C744*0.1,"")</f>
      </c>
      <c r="D745" s="26">
        <f>IF(C744&gt;0,(RANK(C744,(C$736,C$744,C$752,C$760,C$768,C$776,C$784,C$792,C$800,C$808))),"")</f>
      </c>
      <c r="E745" s="27">
        <f>IF(E744&gt;0,E744*0.1,"")</f>
      </c>
      <c r="F745" s="26">
        <f>IF(E744&gt;0,(RANK(E744,(E$736,E$744,E$752,E$760,E$768,E$776,E$784,E$792,E$800,E$808))),"")</f>
      </c>
      <c r="G745" s="27">
        <f>IF(G744&gt;0,G744*0.1,"")</f>
      </c>
      <c r="H745" s="26">
        <f>IF(G744&gt;0,(RANK(G744,(G$736,G$744,G$752,G$760,G$768,G$776,G$784,G$792,G$800,G$808))),"")</f>
      </c>
      <c r="I745" s="27">
        <f>IF(I744&gt;0,I744*0.05,"")</f>
      </c>
      <c r="J745" s="26">
        <f>IF(I744&gt;0,(RANK(I744,(I$736,I$744,I$752,I$760,I$768,I$776,I$784,I$792,I$800,I$808))),"")</f>
      </c>
      <c r="K745" s="27">
        <f>IF(K744&gt;0,K744*0.05,"")</f>
      </c>
      <c r="L745" s="26">
        <f>IF(K744&gt;0,(RANK(K744,(K$736,K$744,K$752,K$760,K$768,K$776,K$784,K$792,K$800,K$808))),"")</f>
      </c>
      <c r="M745" s="27">
        <f>IF(M744&gt;0,M744*0.1,"")</f>
      </c>
      <c r="N745" s="26">
        <f>IF(M744&gt;0,(RANK(M744,(M$736,M$744,M$752,M$760,M$768,M$776,M$784,M$792,M$800,M$808))),"")</f>
      </c>
      <c r="O745" s="107"/>
      <c r="P745" s="88"/>
      <c r="Q745" s="88"/>
      <c r="R745" s="88"/>
      <c r="S745" s="88"/>
      <c r="T745" s="88"/>
      <c r="U745" s="88"/>
      <c r="V745" s="88"/>
      <c r="W745" s="106"/>
      <c r="X745" s="89"/>
      <c r="Y745" s="88"/>
      <c r="Z745" s="97"/>
      <c r="AA745" s="103"/>
      <c r="AB745" s="88"/>
      <c r="AC745" s="103"/>
      <c r="AD745" s="88"/>
    </row>
    <row r="746" spans="1:30" s="3" customFormat="1" ht="12" customHeight="1" hidden="1">
      <c r="A746" s="92" t="str">
        <f>IF(AND(Input!C$157&gt;0,Input!C160&gt;0,Input!D160="Festival"),UPPER(Input!C$157),"Hide")</f>
        <v>Hide</v>
      </c>
      <c r="B746" s="86">
        <f>IF(Input!C$160&gt;0,(UPPER(Input!C$160)&amp;" (Scores)"),"")</f>
      </c>
      <c r="C746" s="104"/>
      <c r="D746" s="104"/>
      <c r="E746" s="104"/>
      <c r="F746" s="104"/>
      <c r="G746" s="104"/>
      <c r="H746" s="104"/>
      <c r="I746" s="104"/>
      <c r="J746" s="104"/>
      <c r="K746" s="104"/>
      <c r="L746" s="104"/>
      <c r="M746" s="104"/>
      <c r="N746" s="104"/>
      <c r="O746" s="48"/>
      <c r="P746" s="49">
        <f>(C746+E746+G746+M746)*0.1+(I746+K746)*0.05-O746</f>
        <v>0</v>
      </c>
      <c r="Q746" s="90"/>
      <c r="R746" s="90"/>
      <c r="S746" s="90"/>
      <c r="T746" s="90"/>
      <c r="U746" s="90"/>
      <c r="V746" s="90"/>
      <c r="W746" s="90"/>
      <c r="X746" s="102"/>
      <c r="Y746" s="101"/>
      <c r="Z746" s="105">
        <f>IF(B746&gt;0,B746,"")</f>
      </c>
      <c r="AA746" s="100"/>
      <c r="AB746" s="101"/>
      <c r="AC746" s="100"/>
      <c r="AD746" s="101"/>
    </row>
    <row r="747" spans="1:30" s="3" customFormat="1" ht="12" customHeight="1" hidden="1">
      <c r="A747" s="93"/>
      <c r="B747" s="86"/>
      <c r="C747" s="90" t="s">
        <v>57</v>
      </c>
      <c r="D747" s="90"/>
      <c r="E747" s="90"/>
      <c r="F747" s="90"/>
      <c r="G747" s="90"/>
      <c r="H747" s="90"/>
      <c r="I747" s="90"/>
      <c r="J747" s="90"/>
      <c r="K747" s="90"/>
      <c r="L747" s="90"/>
      <c r="M747" s="90"/>
      <c r="N747" s="90"/>
      <c r="O747" s="90"/>
      <c r="P747" s="90"/>
      <c r="Q747" s="90"/>
      <c r="R747" s="90"/>
      <c r="S747" s="90"/>
      <c r="T747" s="90"/>
      <c r="U747" s="90"/>
      <c r="V747" s="90"/>
      <c r="W747" s="90"/>
      <c r="X747" s="102"/>
      <c r="Y747" s="101"/>
      <c r="Z747" s="105"/>
      <c r="AA747" s="100"/>
      <c r="AB747" s="101"/>
      <c r="AC747" s="100"/>
      <c r="AD747" s="101"/>
    </row>
    <row r="748" spans="1:30" s="3" customFormat="1" ht="12" customHeight="1" hidden="1">
      <c r="A748" s="94" t="str">
        <f>IF(AND(Input!C$157&gt;0,Input!C160&gt;0,Input!D160="Festival"),UPPER(Input!C$157),"Hide")</f>
        <v>Hide</v>
      </c>
      <c r="B748" s="87">
        <f>IF(Input!C$160&gt;0,UPPER(Input!C$160),"")</f>
      </c>
      <c r="C748" s="99">
        <f>IF(C746&gt;=160,"I",IF(C746&gt;=120,"II",IF(C746&gt;=80,"III",IF(C746=0,"","IV"))))</f>
      </c>
      <c r="D748" s="99"/>
      <c r="E748" s="99">
        <f>IF(E746&gt;=160,"I",IF(E746&gt;=120,"II",IF(E746&gt;=80,"III",IF(E746=0,"","IV"))))</f>
      </c>
      <c r="F748" s="99"/>
      <c r="G748" s="99">
        <f>IF(G746&gt;=160,"I",IF(G746&gt;=120,"II",IF(G746&gt;=80,"III",IF(G746=0,"","IV"))))</f>
      </c>
      <c r="H748" s="99"/>
      <c r="I748" s="99">
        <f>IF(I746&gt;=160,"I",IF(I746&gt;=120,"II",IF(I746&gt;=80,"III",IF(I746=0,"","IV"))))</f>
      </c>
      <c r="J748" s="99"/>
      <c r="K748" s="99">
        <f>IF(K746&gt;=160,"I",IF(K746&gt;=120,"II",IF(K746&gt;=80,"III",IF(K746=0,"","IV"))))</f>
      </c>
      <c r="L748" s="99"/>
      <c r="M748" s="99">
        <f>IF(M746&gt;=160,"I",IF(M746&gt;=120,"II",IF(M746&gt;=80,"III",IF(M746=0,"","IV"))))</f>
      </c>
      <c r="N748" s="99"/>
      <c r="O748" s="97">
        <f>IF(O746&gt;0,"Penalty Applied","")</f>
      </c>
      <c r="P748" s="88" t="s">
        <v>55</v>
      </c>
      <c r="Q748" s="88"/>
      <c r="R748" s="88"/>
      <c r="S748" s="88"/>
      <c r="T748" s="88"/>
      <c r="U748" s="88"/>
      <c r="V748" s="88"/>
      <c r="W748" s="88"/>
      <c r="X748" s="89">
        <f>IF(P746&gt;=80,"I",IF(P746&gt;=60,"II",IF(P746&gt;=40,"III",IF(P746=0,"","IV"))))</f>
      </c>
      <c r="Y748" s="88" t="s">
        <v>55</v>
      </c>
      <c r="Z748" s="97">
        <f>IF(B748&gt;0,B748,"")</f>
      </c>
      <c r="AA748" s="91" t="s">
        <v>55</v>
      </c>
      <c r="AB748" s="88" t="s">
        <v>55</v>
      </c>
      <c r="AC748" s="91" t="s">
        <v>55</v>
      </c>
      <c r="AD748" s="88" t="s">
        <v>55</v>
      </c>
    </row>
    <row r="749" spans="1:30" s="3" customFormat="1" ht="12" customHeight="1" hidden="1">
      <c r="A749" s="95"/>
      <c r="B749" s="87"/>
      <c r="C749" s="99"/>
      <c r="D749" s="99"/>
      <c r="E749" s="99"/>
      <c r="F749" s="99"/>
      <c r="G749" s="99"/>
      <c r="H749" s="99"/>
      <c r="I749" s="99"/>
      <c r="J749" s="99"/>
      <c r="K749" s="99"/>
      <c r="L749" s="99"/>
      <c r="M749" s="99"/>
      <c r="N749" s="99"/>
      <c r="O749" s="97"/>
      <c r="P749" s="88"/>
      <c r="Q749" s="88"/>
      <c r="R749" s="88"/>
      <c r="S749" s="88"/>
      <c r="T749" s="88"/>
      <c r="U749" s="88"/>
      <c r="V749" s="88"/>
      <c r="W749" s="88"/>
      <c r="X749" s="89"/>
      <c r="Y749" s="88"/>
      <c r="Z749" s="97"/>
      <c r="AA749" s="91"/>
      <c r="AB749" s="88"/>
      <c r="AC749" s="91"/>
      <c r="AD749" s="88"/>
    </row>
    <row r="750" spans="1:30" s="3" customFormat="1" ht="12" customHeight="1" hidden="1">
      <c r="A750" s="96" t="str">
        <f>IF(AND(Input!C$157&gt;0,Input!C160&gt;0,Input!D160="Comments Only"),UPPER(Input!C$157),"Hide")</f>
        <v>Hide</v>
      </c>
      <c r="B750" s="87">
        <f>IF(Input!C$160&gt;0,UPPER(Input!C$160),"")</f>
      </c>
      <c r="C750" s="98" t="s">
        <v>54</v>
      </c>
      <c r="D750" s="98"/>
      <c r="E750" s="98" t="s">
        <v>54</v>
      </c>
      <c r="F750" s="98"/>
      <c r="G750" s="98" t="s">
        <v>54</v>
      </c>
      <c r="H750" s="98"/>
      <c r="I750" s="98" t="s">
        <v>54</v>
      </c>
      <c r="J750" s="98"/>
      <c r="K750" s="98" t="s">
        <v>54</v>
      </c>
      <c r="L750" s="98"/>
      <c r="M750" s="98" t="s">
        <v>54</v>
      </c>
      <c r="N750" s="98"/>
      <c r="O750" s="88" t="s">
        <v>55</v>
      </c>
      <c r="P750" s="88" t="s">
        <v>55</v>
      </c>
      <c r="Q750" s="88"/>
      <c r="R750" s="88"/>
      <c r="S750" s="88"/>
      <c r="T750" s="88"/>
      <c r="U750" s="88"/>
      <c r="V750" s="88"/>
      <c r="W750" s="88"/>
      <c r="X750" s="89" t="s">
        <v>55</v>
      </c>
      <c r="Y750" s="88" t="s">
        <v>55</v>
      </c>
      <c r="Z750" s="97">
        <f>IF(B750&gt;0,B750,"")</f>
      </c>
      <c r="AA750" s="91" t="s">
        <v>56</v>
      </c>
      <c r="AB750" s="88" t="s">
        <v>55</v>
      </c>
      <c r="AC750" s="91" t="s">
        <v>56</v>
      </c>
      <c r="AD750" s="88" t="s">
        <v>55</v>
      </c>
    </row>
    <row r="751" spans="1:30" s="3" customFormat="1" ht="12" customHeight="1" hidden="1">
      <c r="A751" s="96"/>
      <c r="B751" s="87"/>
      <c r="C751" s="98"/>
      <c r="D751" s="98"/>
      <c r="E751" s="98"/>
      <c r="F751" s="98"/>
      <c r="G751" s="98"/>
      <c r="H751" s="98"/>
      <c r="I751" s="98"/>
      <c r="J751" s="98"/>
      <c r="K751" s="98"/>
      <c r="L751" s="98"/>
      <c r="M751" s="98"/>
      <c r="N751" s="98"/>
      <c r="O751" s="88"/>
      <c r="P751" s="88"/>
      <c r="Q751" s="88"/>
      <c r="R751" s="88"/>
      <c r="S751" s="88"/>
      <c r="T751" s="88"/>
      <c r="U751" s="88"/>
      <c r="V751" s="88"/>
      <c r="W751" s="88"/>
      <c r="X751" s="89"/>
      <c r="Y751" s="88"/>
      <c r="Z751" s="97"/>
      <c r="AA751" s="91"/>
      <c r="AB751" s="88"/>
      <c r="AC751" s="91"/>
      <c r="AD751" s="88"/>
    </row>
    <row r="752" spans="1:30" s="3" customFormat="1" ht="12" customHeight="1" hidden="1">
      <c r="A752" s="96" t="str">
        <f>IF(AND(Input!C$157&gt;0,Input!C161&gt;0,Input!D161="Competitive"),UPPER(Input!C$157),"Hide")</f>
        <v>Hide</v>
      </c>
      <c r="B752" s="87">
        <f>IF(Input!C$161&gt;0,UPPER(Input!C$161),"")</f>
      </c>
      <c r="C752" s="107"/>
      <c r="D752" s="107"/>
      <c r="E752" s="107"/>
      <c r="F752" s="107"/>
      <c r="G752" s="107"/>
      <c r="H752" s="107"/>
      <c r="I752" s="107"/>
      <c r="J752" s="107"/>
      <c r="K752" s="107"/>
      <c r="L752" s="107"/>
      <c r="M752" s="107"/>
      <c r="N752" s="107"/>
      <c r="O752" s="107"/>
      <c r="P752" s="88">
        <f>(C752+E752+G752+M752)*0.1+(I752+K752)*0.05-O752</f>
        <v>0</v>
      </c>
      <c r="Q752" s="88">
        <f>SUM(INT(C752*100000),INT(E752*100000),INT(G752*100000),INT(I752*50000),INT(K752*50000),INT(M752*100000),-(O752*1000000))</f>
        <v>0</v>
      </c>
      <c r="R752" s="88">
        <f>IF(Q752&gt;0,(RANK(Q752,(Q$736,Q$744,Q$752,Q$760,Q$768,Q$776,Q$784,Q$792,Q$800,Q$808))),"")</f>
      </c>
      <c r="S752" s="88">
        <f>C752+E752</f>
        <v>0</v>
      </c>
      <c r="T752" s="88">
        <f>IF(S752&gt;0,(RANK(S752,(S$736,S$744,S$752,S$760,S$768,S$776,S$784,S$792,S$800,S$808))),"")</f>
      </c>
      <c r="U752" s="88">
        <f>I752+K752</f>
        <v>0</v>
      </c>
      <c r="V752" s="88">
        <f>IF(U752&gt;0,(RANK(U752,(U$736,U$744,U$752,U$760,U$768,U$776,U$784,U$792,U$800,U$808))),"")</f>
      </c>
      <c r="W752" s="106">
        <f>IF((AND(Q752&gt;0,S752&gt;0,U752&gt;0)),1000000-(R752*10000+T752*100+V752),0)</f>
        <v>0</v>
      </c>
      <c r="X752" s="89">
        <f>IF(P752&gt;=80,"I",IF(P752&gt;=60,"II",IF(P752&gt;=40,"III",IF(P752=0,"","IV"))))</f>
      </c>
      <c r="Y752" s="88">
        <f>IF(W752&gt;0,(RANK(W752,(W$736,W$744,W$752,W$760,W$768,W$776,W$784,W$792,W$800,W$808))),"")</f>
      </c>
      <c r="Z752" s="97">
        <f>IF(B752&gt;0,B752,"")</f>
      </c>
      <c r="AA752" s="103"/>
      <c r="AB752" s="88">
        <f>IF(AA752&gt;0,(RANK(AA752,(AA$736,AA$744,AA$752,AA$760,AA$768,AA$776,AA$784,AA$792,AA$800,AA$808))),"")</f>
      </c>
      <c r="AC752" s="103"/>
      <c r="AD752" s="88">
        <f>IF(AC752&gt;0,(RANK(AC752,(AC$736,AC$744,AC$752,AC$760,AC$768,AC$776,AC$784,AC$792,AC$800,AC$808))),"")</f>
      </c>
    </row>
    <row r="753" spans="1:30" s="3" customFormat="1" ht="12" customHeight="1" hidden="1">
      <c r="A753" s="96"/>
      <c r="B753" s="87"/>
      <c r="C753" s="27">
        <f>IF(C752&gt;0,C752*0.1,"")</f>
      </c>
      <c r="D753" s="26">
        <f>IF(C752&gt;0,(RANK(C752,(C$736,C$744,C$752,C$760,C$768,C$776,C$784,C$792,C$800,C$808))),"")</f>
      </c>
      <c r="E753" s="27">
        <f>IF(E752&gt;0,E752*0.1,"")</f>
      </c>
      <c r="F753" s="26">
        <f>IF(E752&gt;0,(RANK(E752,(E$736,E$744,E$752,E$760,E$768,E$776,E$784,E$792,E$800,E$808))),"")</f>
      </c>
      <c r="G753" s="27">
        <f>IF(G752&gt;0,G752*0.1,"")</f>
      </c>
      <c r="H753" s="26">
        <f>IF(G752&gt;0,(RANK(G752,(G$736,G$744,G$752,G$760,G$768,G$776,G$784,G$792,G$800,G$808))),"")</f>
      </c>
      <c r="I753" s="27">
        <f>IF(I752&gt;0,I752*0.05,"")</f>
      </c>
      <c r="J753" s="26">
        <f>IF(I752&gt;0,(RANK(I752,(I$736,I$744,I$752,I$760,I$768,I$776,I$784,I$792,I$800,I$808))),"")</f>
      </c>
      <c r="K753" s="27">
        <f>IF(K752&gt;0,K752*0.05,"")</f>
      </c>
      <c r="L753" s="26">
        <f>IF(K752&gt;0,(RANK(K752,(K$736,K$744,K$752,K$760,K$768,K$776,K$784,K$792,K$800,K$808))),"")</f>
      </c>
      <c r="M753" s="27">
        <f>IF(M752&gt;0,M752*0.1,"")</f>
      </c>
      <c r="N753" s="26">
        <f>IF(M752&gt;0,(RANK(M752,(M$736,M$744,M$752,M$760,M$768,M$776,M$784,M$792,M$800,M$808))),"")</f>
      </c>
      <c r="O753" s="107"/>
      <c r="P753" s="88"/>
      <c r="Q753" s="88"/>
      <c r="R753" s="88"/>
      <c r="S753" s="88"/>
      <c r="T753" s="88"/>
      <c r="U753" s="88"/>
      <c r="V753" s="88"/>
      <c r="W753" s="106"/>
      <c r="X753" s="89"/>
      <c r="Y753" s="88"/>
      <c r="Z753" s="97"/>
      <c r="AA753" s="103"/>
      <c r="AB753" s="88"/>
      <c r="AC753" s="103"/>
      <c r="AD753" s="88"/>
    </row>
    <row r="754" spans="1:30" s="3" customFormat="1" ht="12" customHeight="1" hidden="1">
      <c r="A754" s="92" t="str">
        <f>IF(AND(Input!C$157&gt;0,Input!C161&gt;0,Input!D161="Festival"),UPPER(Input!C$157),"Hide")</f>
        <v>Hide</v>
      </c>
      <c r="B754" s="86">
        <f>IF(Input!C$161&gt;0,(UPPER(Input!C$161)&amp;" (Scores)"),"")</f>
      </c>
      <c r="C754" s="104"/>
      <c r="D754" s="104"/>
      <c r="E754" s="104"/>
      <c r="F754" s="104"/>
      <c r="G754" s="104"/>
      <c r="H754" s="104"/>
      <c r="I754" s="104"/>
      <c r="J754" s="104"/>
      <c r="K754" s="104"/>
      <c r="L754" s="104"/>
      <c r="M754" s="104"/>
      <c r="N754" s="104"/>
      <c r="O754" s="48"/>
      <c r="P754" s="49">
        <f>(C754+E754+G754+M754)*0.1+(I754+K754)*0.05-O754</f>
        <v>0</v>
      </c>
      <c r="Q754" s="90"/>
      <c r="R754" s="90"/>
      <c r="S754" s="90"/>
      <c r="T754" s="90"/>
      <c r="U754" s="90"/>
      <c r="V754" s="90"/>
      <c r="W754" s="90"/>
      <c r="X754" s="102"/>
      <c r="Y754" s="101"/>
      <c r="Z754" s="105">
        <f>IF(B754&gt;0,B754,"")</f>
      </c>
      <c r="AA754" s="100"/>
      <c r="AB754" s="101"/>
      <c r="AC754" s="100"/>
      <c r="AD754" s="101"/>
    </row>
    <row r="755" spans="1:30" s="3" customFormat="1" ht="12" customHeight="1" hidden="1">
      <c r="A755" s="93"/>
      <c r="B755" s="86"/>
      <c r="C755" s="90" t="s">
        <v>57</v>
      </c>
      <c r="D755" s="90"/>
      <c r="E755" s="90"/>
      <c r="F755" s="90"/>
      <c r="G755" s="90"/>
      <c r="H755" s="90"/>
      <c r="I755" s="90"/>
      <c r="J755" s="90"/>
      <c r="K755" s="90"/>
      <c r="L755" s="90"/>
      <c r="M755" s="90"/>
      <c r="N755" s="90"/>
      <c r="O755" s="90"/>
      <c r="P755" s="90"/>
      <c r="Q755" s="90"/>
      <c r="R755" s="90"/>
      <c r="S755" s="90"/>
      <c r="T755" s="90"/>
      <c r="U755" s="90"/>
      <c r="V755" s="90"/>
      <c r="W755" s="90"/>
      <c r="X755" s="102"/>
      <c r="Y755" s="101"/>
      <c r="Z755" s="105"/>
      <c r="AA755" s="100"/>
      <c r="AB755" s="101"/>
      <c r="AC755" s="100"/>
      <c r="AD755" s="101"/>
    </row>
    <row r="756" spans="1:30" s="3" customFormat="1" ht="12" customHeight="1" hidden="1">
      <c r="A756" s="94" t="str">
        <f>IF(AND(Input!C$157&gt;0,Input!C161&gt;0,Input!D161="Festival"),UPPER(Input!C$157),"Hide")</f>
        <v>Hide</v>
      </c>
      <c r="B756" s="87">
        <f>IF(Input!C$161&gt;0,UPPER(Input!C$161),"")</f>
      </c>
      <c r="C756" s="99">
        <f>IF(C754&gt;=160,"I",IF(C754&gt;=120,"II",IF(C754&gt;=80,"III",IF(C754=0,"","IV"))))</f>
      </c>
      <c r="D756" s="99"/>
      <c r="E756" s="99">
        <f>IF(E754&gt;=160,"I",IF(E754&gt;=120,"II",IF(E754&gt;=80,"III",IF(E754=0,"","IV"))))</f>
      </c>
      <c r="F756" s="99"/>
      <c r="G756" s="99">
        <f>IF(G754&gt;=160,"I",IF(G754&gt;=120,"II",IF(G754&gt;=80,"III",IF(G754=0,"","IV"))))</f>
      </c>
      <c r="H756" s="99"/>
      <c r="I756" s="99">
        <f>IF(I754&gt;=160,"I",IF(I754&gt;=120,"II",IF(I754&gt;=80,"III",IF(I754=0,"","IV"))))</f>
      </c>
      <c r="J756" s="99"/>
      <c r="K756" s="99">
        <f>IF(K754&gt;=160,"I",IF(K754&gt;=120,"II",IF(K754&gt;=80,"III",IF(K754=0,"","IV"))))</f>
      </c>
      <c r="L756" s="99"/>
      <c r="M756" s="99">
        <f>IF(M754&gt;=160,"I",IF(M754&gt;=120,"II",IF(M754&gt;=80,"III",IF(M754=0,"","IV"))))</f>
      </c>
      <c r="N756" s="99"/>
      <c r="O756" s="97">
        <f>IF(O754&gt;0,"Penalty Applied","")</f>
      </c>
      <c r="P756" s="88" t="s">
        <v>55</v>
      </c>
      <c r="Q756" s="88"/>
      <c r="R756" s="88"/>
      <c r="S756" s="88"/>
      <c r="T756" s="88"/>
      <c r="U756" s="88"/>
      <c r="V756" s="88"/>
      <c r="W756" s="88"/>
      <c r="X756" s="89">
        <f>IF(P754&gt;=80,"I",IF(P754&gt;=60,"II",IF(P754&gt;=40,"III",IF(P754=0,"","IV"))))</f>
      </c>
      <c r="Y756" s="88" t="s">
        <v>55</v>
      </c>
      <c r="Z756" s="97">
        <f>IF(B756&gt;0,B756,"")</f>
      </c>
      <c r="AA756" s="91" t="s">
        <v>55</v>
      </c>
      <c r="AB756" s="88" t="s">
        <v>55</v>
      </c>
      <c r="AC756" s="91" t="s">
        <v>55</v>
      </c>
      <c r="AD756" s="88" t="s">
        <v>55</v>
      </c>
    </row>
    <row r="757" spans="1:30" s="3" customFormat="1" ht="12" customHeight="1" hidden="1">
      <c r="A757" s="95"/>
      <c r="B757" s="87"/>
      <c r="C757" s="99"/>
      <c r="D757" s="99"/>
      <c r="E757" s="99"/>
      <c r="F757" s="99"/>
      <c r="G757" s="99"/>
      <c r="H757" s="99"/>
      <c r="I757" s="99"/>
      <c r="J757" s="99"/>
      <c r="K757" s="99"/>
      <c r="L757" s="99"/>
      <c r="M757" s="99"/>
      <c r="N757" s="99"/>
      <c r="O757" s="97"/>
      <c r="P757" s="88"/>
      <c r="Q757" s="88"/>
      <c r="R757" s="88"/>
      <c r="S757" s="88"/>
      <c r="T757" s="88"/>
      <c r="U757" s="88"/>
      <c r="V757" s="88"/>
      <c r="W757" s="88"/>
      <c r="X757" s="89"/>
      <c r="Y757" s="88"/>
      <c r="Z757" s="97"/>
      <c r="AA757" s="91"/>
      <c r="AB757" s="88"/>
      <c r="AC757" s="91"/>
      <c r="AD757" s="88"/>
    </row>
    <row r="758" spans="1:30" s="3" customFormat="1" ht="12" customHeight="1" hidden="1">
      <c r="A758" s="96" t="str">
        <f>IF(AND(Input!C$157&gt;0,Input!C161&gt;0,Input!D161="Comments Only"),UPPER(Input!C$157),"Hide")</f>
        <v>Hide</v>
      </c>
      <c r="B758" s="87">
        <f>IF(Input!C$161&gt;0,UPPER(Input!C$161),"")</f>
      </c>
      <c r="C758" s="98" t="s">
        <v>54</v>
      </c>
      <c r="D758" s="98"/>
      <c r="E758" s="98" t="s">
        <v>54</v>
      </c>
      <c r="F758" s="98"/>
      <c r="G758" s="98" t="s">
        <v>54</v>
      </c>
      <c r="H758" s="98"/>
      <c r="I758" s="98" t="s">
        <v>54</v>
      </c>
      <c r="J758" s="98"/>
      <c r="K758" s="98" t="s">
        <v>54</v>
      </c>
      <c r="L758" s="98"/>
      <c r="M758" s="98" t="s">
        <v>54</v>
      </c>
      <c r="N758" s="98"/>
      <c r="O758" s="88" t="s">
        <v>55</v>
      </c>
      <c r="P758" s="88" t="s">
        <v>55</v>
      </c>
      <c r="Q758" s="88"/>
      <c r="R758" s="88"/>
      <c r="S758" s="88"/>
      <c r="T758" s="88"/>
      <c r="U758" s="88"/>
      <c r="V758" s="88"/>
      <c r="W758" s="88"/>
      <c r="X758" s="89" t="s">
        <v>55</v>
      </c>
      <c r="Y758" s="88" t="s">
        <v>55</v>
      </c>
      <c r="Z758" s="97">
        <f>IF(B758&gt;0,B758,"")</f>
      </c>
      <c r="AA758" s="91" t="s">
        <v>56</v>
      </c>
      <c r="AB758" s="88" t="s">
        <v>55</v>
      </c>
      <c r="AC758" s="91" t="s">
        <v>56</v>
      </c>
      <c r="AD758" s="88" t="s">
        <v>55</v>
      </c>
    </row>
    <row r="759" spans="1:30" s="3" customFormat="1" ht="12" customHeight="1" hidden="1">
      <c r="A759" s="96"/>
      <c r="B759" s="87"/>
      <c r="C759" s="98"/>
      <c r="D759" s="98"/>
      <c r="E759" s="98"/>
      <c r="F759" s="98"/>
      <c r="G759" s="98"/>
      <c r="H759" s="98"/>
      <c r="I759" s="98"/>
      <c r="J759" s="98"/>
      <c r="K759" s="98"/>
      <c r="L759" s="98"/>
      <c r="M759" s="98"/>
      <c r="N759" s="98"/>
      <c r="O759" s="88"/>
      <c r="P759" s="88"/>
      <c r="Q759" s="88"/>
      <c r="R759" s="88"/>
      <c r="S759" s="88"/>
      <c r="T759" s="88"/>
      <c r="U759" s="88"/>
      <c r="V759" s="88"/>
      <c r="W759" s="88"/>
      <c r="X759" s="89"/>
      <c r="Y759" s="88"/>
      <c r="Z759" s="97"/>
      <c r="AA759" s="91"/>
      <c r="AB759" s="88"/>
      <c r="AC759" s="91"/>
      <c r="AD759" s="88"/>
    </row>
    <row r="760" spans="1:30" s="3" customFormat="1" ht="12" customHeight="1" hidden="1">
      <c r="A760" s="96" t="str">
        <f>IF(AND(Input!C$157&gt;0,Input!C162&gt;0,Input!D162="Competitive"),UPPER(Input!C$157),"Hide")</f>
        <v>Hide</v>
      </c>
      <c r="B760" s="87">
        <f>IF(Input!C$162&gt;0,UPPER(Input!C$162),"")</f>
      </c>
      <c r="C760" s="107"/>
      <c r="D760" s="107"/>
      <c r="E760" s="107"/>
      <c r="F760" s="107"/>
      <c r="G760" s="107"/>
      <c r="H760" s="107"/>
      <c r="I760" s="107"/>
      <c r="J760" s="107"/>
      <c r="K760" s="107"/>
      <c r="L760" s="107"/>
      <c r="M760" s="107"/>
      <c r="N760" s="107"/>
      <c r="O760" s="107"/>
      <c r="P760" s="88">
        <f>(C760+E760+G760+M760)*0.1+(I760+K760)*0.05-O760</f>
        <v>0</v>
      </c>
      <c r="Q760" s="88">
        <f>SUM(INT(C760*100000),INT(E760*100000),INT(G760*100000),INT(I760*50000),INT(K760*50000),INT(M760*100000),-(O760*1000000))</f>
        <v>0</v>
      </c>
      <c r="R760" s="88">
        <f>IF(Q760&gt;0,(RANK(Q760,(Q$736,Q$744,Q$752,Q$760,Q$768,Q$776,Q$784,Q$792,Q$800,Q$808))),"")</f>
      </c>
      <c r="S760" s="88">
        <f>C760+E760</f>
        <v>0</v>
      </c>
      <c r="T760" s="88">
        <f>IF(S760&gt;0,(RANK(S760,(S$736,S$744,S$752,S$760,S$768,S$776,S$784,S$792,S$800,S$808))),"")</f>
      </c>
      <c r="U760" s="88">
        <f>I760+K760</f>
        <v>0</v>
      </c>
      <c r="V760" s="88">
        <f>IF(U760&gt;0,(RANK(U760,(U$736,U$744,U$752,U$760,U$768,U$776,U$784,U$792,U$800,U$808))),"")</f>
      </c>
      <c r="W760" s="106">
        <f>IF((AND(Q760&gt;0,S760&gt;0,U760&gt;0)),1000000-(R760*10000+T760*100+V760),0)</f>
        <v>0</v>
      </c>
      <c r="X760" s="89">
        <f>IF(P760&gt;=80,"I",IF(P760&gt;=60,"II",IF(P760&gt;=40,"III",IF(P760=0,"","IV"))))</f>
      </c>
      <c r="Y760" s="88">
        <f>IF(W760&gt;0,(RANK(W760,(W$736,W$744,W$752,W$760,W$768,W$776,W$784,W$792,W$800,W$808))),"")</f>
      </c>
      <c r="Z760" s="97">
        <f>IF(B760&gt;0,B760,"")</f>
      </c>
      <c r="AA760" s="103"/>
      <c r="AB760" s="88">
        <f>IF(AA760&gt;0,(RANK(AA760,(AA$736,AA$744,AA$752,AA$760,AA$768,AA$776,AA$784,AA$792,AA$800,AA$808))),"")</f>
      </c>
      <c r="AC760" s="103"/>
      <c r="AD760" s="88">
        <f>IF(AC760&gt;0,(RANK(AC760,(AC$736,AC$744,AC$752,AC$760,AC$768,AC$776,AC$784,AC$792,AC$800,AC$808))),"")</f>
      </c>
    </row>
    <row r="761" spans="1:30" s="3" customFormat="1" ht="12" customHeight="1" hidden="1">
      <c r="A761" s="96"/>
      <c r="B761" s="87"/>
      <c r="C761" s="27">
        <f>IF(C760&gt;0,C760*0.1,"")</f>
      </c>
      <c r="D761" s="26">
        <f>IF(C760&gt;0,(RANK(C760,(C$736,C$744,C$752,C$760,C$768,C$776,C$784,C$792,C$800,C$808))),"")</f>
      </c>
      <c r="E761" s="27">
        <f>IF(E760&gt;0,E760*0.1,"")</f>
      </c>
      <c r="F761" s="26">
        <f>IF(E760&gt;0,(RANK(E760,(E$736,E$744,E$752,E$760,E$768,E$776,E$784,E$792,E$800,E$808))),"")</f>
      </c>
      <c r="G761" s="27">
        <f>IF(G760&gt;0,G760*0.1,"")</f>
      </c>
      <c r="H761" s="26">
        <f>IF(G760&gt;0,(RANK(G760,(G$736,G$744,G$752,G$760,G$768,G$776,G$784,G$792,G$800,G$808))),"")</f>
      </c>
      <c r="I761" s="27">
        <f>IF(I760&gt;0,I760*0.05,"")</f>
      </c>
      <c r="J761" s="26">
        <f>IF(I760&gt;0,(RANK(I760,(I$736,I$744,I$752,I$760,I$768,I$776,I$784,I$792,I$800,I$808))),"")</f>
      </c>
      <c r="K761" s="27">
        <f>IF(K760&gt;0,K760*0.05,"")</f>
      </c>
      <c r="L761" s="26">
        <f>IF(K760&gt;0,(RANK(K760,(K$736,K$744,K$752,K$760,K$768,K$776,K$784,K$792,K$800,K$808))),"")</f>
      </c>
      <c r="M761" s="27">
        <f>IF(M760&gt;0,M760*0.1,"")</f>
      </c>
      <c r="N761" s="26">
        <f>IF(M760&gt;0,(RANK(M760,(M$736,M$744,M$752,M$760,M$768,M$776,M$784,M$792,M$800,M$808))),"")</f>
      </c>
      <c r="O761" s="107"/>
      <c r="P761" s="88"/>
      <c r="Q761" s="88"/>
      <c r="R761" s="88"/>
      <c r="S761" s="88"/>
      <c r="T761" s="88"/>
      <c r="U761" s="88"/>
      <c r="V761" s="88"/>
      <c r="W761" s="106"/>
      <c r="X761" s="89"/>
      <c r="Y761" s="88"/>
      <c r="Z761" s="97"/>
      <c r="AA761" s="103"/>
      <c r="AB761" s="88"/>
      <c r="AC761" s="103"/>
      <c r="AD761" s="88"/>
    </row>
    <row r="762" spans="1:30" s="3" customFormat="1" ht="12" customHeight="1" hidden="1">
      <c r="A762" s="92" t="str">
        <f>IF(AND(Input!C$157&gt;0,Input!C162&gt;0,Input!D162="Festival"),UPPER(Input!C$157),"Hide")</f>
        <v>Hide</v>
      </c>
      <c r="B762" s="86">
        <f>IF(Input!C$162&gt;0,(UPPER(Input!C$162)&amp;" (Scores)"),"")</f>
      </c>
      <c r="C762" s="104"/>
      <c r="D762" s="104"/>
      <c r="E762" s="104"/>
      <c r="F762" s="104"/>
      <c r="G762" s="104"/>
      <c r="H762" s="104"/>
      <c r="I762" s="104"/>
      <c r="J762" s="104"/>
      <c r="K762" s="104"/>
      <c r="L762" s="104"/>
      <c r="M762" s="104"/>
      <c r="N762" s="104"/>
      <c r="O762" s="48"/>
      <c r="P762" s="49">
        <f>(C762+E762+G762+M762)*0.1+(I762+K762)*0.05-O762</f>
        <v>0</v>
      </c>
      <c r="Q762" s="90"/>
      <c r="R762" s="90"/>
      <c r="S762" s="90"/>
      <c r="T762" s="90"/>
      <c r="U762" s="90"/>
      <c r="V762" s="90"/>
      <c r="W762" s="90"/>
      <c r="X762" s="102"/>
      <c r="Y762" s="101"/>
      <c r="Z762" s="105">
        <f>IF(B762&gt;0,B762,"")</f>
      </c>
      <c r="AA762" s="100"/>
      <c r="AB762" s="101"/>
      <c r="AC762" s="100"/>
      <c r="AD762" s="101"/>
    </row>
    <row r="763" spans="1:30" s="3" customFormat="1" ht="12" customHeight="1" hidden="1">
      <c r="A763" s="93"/>
      <c r="B763" s="86"/>
      <c r="C763" s="90" t="s">
        <v>57</v>
      </c>
      <c r="D763" s="90"/>
      <c r="E763" s="90"/>
      <c r="F763" s="90"/>
      <c r="G763" s="90"/>
      <c r="H763" s="90"/>
      <c r="I763" s="90"/>
      <c r="J763" s="90"/>
      <c r="K763" s="90"/>
      <c r="L763" s="90"/>
      <c r="M763" s="90"/>
      <c r="N763" s="90"/>
      <c r="O763" s="90"/>
      <c r="P763" s="90"/>
      <c r="Q763" s="90"/>
      <c r="R763" s="90"/>
      <c r="S763" s="90"/>
      <c r="T763" s="90"/>
      <c r="U763" s="90"/>
      <c r="V763" s="90"/>
      <c r="W763" s="90"/>
      <c r="X763" s="102"/>
      <c r="Y763" s="101"/>
      <c r="Z763" s="105"/>
      <c r="AA763" s="100"/>
      <c r="AB763" s="101"/>
      <c r="AC763" s="100"/>
      <c r="AD763" s="101"/>
    </row>
    <row r="764" spans="1:30" s="3" customFormat="1" ht="12" customHeight="1" hidden="1">
      <c r="A764" s="94" t="str">
        <f>IF(AND(Input!C$157&gt;0,Input!C162&gt;0,Input!D162="Festival"),UPPER(Input!C$157),"Hide")</f>
        <v>Hide</v>
      </c>
      <c r="B764" s="87">
        <f>IF(Input!C$162&gt;0,UPPER(Input!C$162),"")</f>
      </c>
      <c r="C764" s="99">
        <f>IF(C762&gt;=160,"I",IF(C762&gt;=120,"II",IF(C762&gt;=80,"III",IF(C762=0,"","IV"))))</f>
      </c>
      <c r="D764" s="99"/>
      <c r="E764" s="99">
        <f>IF(E762&gt;=160,"I",IF(E762&gt;=120,"II",IF(E762&gt;=80,"III",IF(E762=0,"","IV"))))</f>
      </c>
      <c r="F764" s="99"/>
      <c r="G764" s="99">
        <f>IF(G762&gt;=160,"I",IF(G762&gt;=120,"II",IF(G762&gt;=80,"III",IF(G762=0,"","IV"))))</f>
      </c>
      <c r="H764" s="99"/>
      <c r="I764" s="99">
        <f>IF(I762&gt;=160,"I",IF(I762&gt;=120,"II",IF(I762&gt;=80,"III",IF(I762=0,"","IV"))))</f>
      </c>
      <c r="J764" s="99"/>
      <c r="K764" s="99">
        <f>IF(K762&gt;=160,"I",IF(K762&gt;=120,"II",IF(K762&gt;=80,"III",IF(K762=0,"","IV"))))</f>
      </c>
      <c r="L764" s="99"/>
      <c r="M764" s="99">
        <f>IF(M762&gt;=160,"I",IF(M762&gt;=120,"II",IF(M762&gt;=80,"III",IF(M762=0,"","IV"))))</f>
      </c>
      <c r="N764" s="99"/>
      <c r="O764" s="97">
        <f>IF(O762&gt;0,"Penalty Applied","")</f>
      </c>
      <c r="P764" s="88" t="s">
        <v>55</v>
      </c>
      <c r="Q764" s="88"/>
      <c r="R764" s="88"/>
      <c r="S764" s="88"/>
      <c r="T764" s="88"/>
      <c r="U764" s="88"/>
      <c r="V764" s="88"/>
      <c r="W764" s="88"/>
      <c r="X764" s="89">
        <f>IF(P762&gt;=80,"I",IF(P762&gt;=60,"II",IF(P762&gt;=40,"III",IF(P762=0,"","IV"))))</f>
      </c>
      <c r="Y764" s="88" t="s">
        <v>55</v>
      </c>
      <c r="Z764" s="97">
        <f>IF(B764&gt;0,B764,"")</f>
      </c>
      <c r="AA764" s="91" t="s">
        <v>55</v>
      </c>
      <c r="AB764" s="88" t="s">
        <v>55</v>
      </c>
      <c r="AC764" s="91" t="s">
        <v>55</v>
      </c>
      <c r="AD764" s="88" t="s">
        <v>55</v>
      </c>
    </row>
    <row r="765" spans="1:30" s="3" customFormat="1" ht="12" customHeight="1" hidden="1">
      <c r="A765" s="95"/>
      <c r="B765" s="87"/>
      <c r="C765" s="99"/>
      <c r="D765" s="99"/>
      <c r="E765" s="99"/>
      <c r="F765" s="99"/>
      <c r="G765" s="99"/>
      <c r="H765" s="99"/>
      <c r="I765" s="99"/>
      <c r="J765" s="99"/>
      <c r="K765" s="99"/>
      <c r="L765" s="99"/>
      <c r="M765" s="99"/>
      <c r="N765" s="99"/>
      <c r="O765" s="97"/>
      <c r="P765" s="88"/>
      <c r="Q765" s="88"/>
      <c r="R765" s="88"/>
      <c r="S765" s="88"/>
      <c r="T765" s="88"/>
      <c r="U765" s="88"/>
      <c r="V765" s="88"/>
      <c r="W765" s="88"/>
      <c r="X765" s="89"/>
      <c r="Y765" s="88"/>
      <c r="Z765" s="97"/>
      <c r="AA765" s="91"/>
      <c r="AB765" s="88"/>
      <c r="AC765" s="91"/>
      <c r="AD765" s="88"/>
    </row>
    <row r="766" spans="1:30" s="3" customFormat="1" ht="12" customHeight="1" hidden="1">
      <c r="A766" s="96" t="str">
        <f>IF(AND(Input!C$157&gt;0,Input!C162&gt;0,Input!D162="Comments Only"),UPPER(Input!C$157),"Hide")</f>
        <v>Hide</v>
      </c>
      <c r="B766" s="87">
        <f>IF(Input!C$162&gt;0,UPPER(Input!C$162),"")</f>
      </c>
      <c r="C766" s="98" t="s">
        <v>54</v>
      </c>
      <c r="D766" s="98"/>
      <c r="E766" s="98" t="s">
        <v>54</v>
      </c>
      <c r="F766" s="98"/>
      <c r="G766" s="98" t="s">
        <v>54</v>
      </c>
      <c r="H766" s="98"/>
      <c r="I766" s="98" t="s">
        <v>54</v>
      </c>
      <c r="J766" s="98"/>
      <c r="K766" s="98" t="s">
        <v>54</v>
      </c>
      <c r="L766" s="98"/>
      <c r="M766" s="98" t="s">
        <v>54</v>
      </c>
      <c r="N766" s="98"/>
      <c r="O766" s="88" t="s">
        <v>55</v>
      </c>
      <c r="P766" s="88" t="s">
        <v>55</v>
      </c>
      <c r="Q766" s="88"/>
      <c r="R766" s="88"/>
      <c r="S766" s="88"/>
      <c r="T766" s="88"/>
      <c r="U766" s="88"/>
      <c r="V766" s="88"/>
      <c r="W766" s="88"/>
      <c r="X766" s="89" t="s">
        <v>55</v>
      </c>
      <c r="Y766" s="88" t="s">
        <v>55</v>
      </c>
      <c r="Z766" s="97">
        <f>IF(B766&gt;0,B766,"")</f>
      </c>
      <c r="AA766" s="91" t="s">
        <v>56</v>
      </c>
      <c r="AB766" s="88" t="s">
        <v>55</v>
      </c>
      <c r="AC766" s="91" t="s">
        <v>56</v>
      </c>
      <c r="AD766" s="88" t="s">
        <v>55</v>
      </c>
    </row>
    <row r="767" spans="1:30" s="3" customFormat="1" ht="12" customHeight="1" hidden="1">
      <c r="A767" s="96"/>
      <c r="B767" s="87"/>
      <c r="C767" s="98"/>
      <c r="D767" s="98"/>
      <c r="E767" s="98"/>
      <c r="F767" s="98"/>
      <c r="G767" s="98"/>
      <c r="H767" s="98"/>
      <c r="I767" s="98"/>
      <c r="J767" s="98"/>
      <c r="K767" s="98"/>
      <c r="L767" s="98"/>
      <c r="M767" s="98"/>
      <c r="N767" s="98"/>
      <c r="O767" s="88"/>
      <c r="P767" s="88"/>
      <c r="Q767" s="88"/>
      <c r="R767" s="88"/>
      <c r="S767" s="88"/>
      <c r="T767" s="88"/>
      <c r="U767" s="88"/>
      <c r="V767" s="88"/>
      <c r="W767" s="88"/>
      <c r="X767" s="89"/>
      <c r="Y767" s="88"/>
      <c r="Z767" s="97"/>
      <c r="AA767" s="91"/>
      <c r="AB767" s="88"/>
      <c r="AC767" s="91"/>
      <c r="AD767" s="88"/>
    </row>
    <row r="768" spans="1:30" s="3" customFormat="1" ht="12" customHeight="1" hidden="1">
      <c r="A768" s="96" t="str">
        <f>IF(AND(Input!C$157&gt;0,Input!C163&gt;0,Input!D163="Competitive"),UPPER(Input!C$157),"Hide")</f>
        <v>Hide</v>
      </c>
      <c r="B768" s="87">
        <f>IF(Input!C$163&gt;0,UPPER(Input!C$163),"")</f>
      </c>
      <c r="C768" s="107"/>
      <c r="D768" s="107"/>
      <c r="E768" s="107"/>
      <c r="F768" s="107"/>
      <c r="G768" s="107"/>
      <c r="H768" s="107"/>
      <c r="I768" s="107"/>
      <c r="J768" s="107"/>
      <c r="K768" s="107"/>
      <c r="L768" s="107"/>
      <c r="M768" s="107"/>
      <c r="N768" s="107"/>
      <c r="O768" s="107"/>
      <c r="P768" s="88">
        <f>(C768+E768+G768+M768)*0.1+(I768+K768)*0.05-O768</f>
        <v>0</v>
      </c>
      <c r="Q768" s="88">
        <f>SUM(INT(C768*100000),INT(E768*100000),INT(G768*100000),INT(I768*50000),INT(K768*50000),INT(M768*100000),-(O768*1000000))</f>
        <v>0</v>
      </c>
      <c r="R768" s="88">
        <f>IF(Q768&gt;0,(RANK(Q768,(Q$736,Q$744,Q$752,Q$760,Q$768,Q$776,Q$784,Q$792,Q$800,Q$808))),"")</f>
      </c>
      <c r="S768" s="88">
        <f>C768+E768</f>
        <v>0</v>
      </c>
      <c r="T768" s="88">
        <f>IF(S768&gt;0,(RANK(S768,(S$736,S$744,S$752,S$760,S$768,S$776,S$784,S$792,S$800,S$808))),"")</f>
      </c>
      <c r="U768" s="88">
        <f>I768+K768</f>
        <v>0</v>
      </c>
      <c r="V768" s="88">
        <f>IF(U768&gt;0,(RANK(U768,(U$736,U$744,U$752,U$760,U$768,U$776,U$784,U$792,U$800,U$808))),"")</f>
      </c>
      <c r="W768" s="106">
        <f>IF((AND(Q768&gt;0,S768&gt;0,U768&gt;0)),1000000-(R768*10000+T768*100+V768),0)</f>
        <v>0</v>
      </c>
      <c r="X768" s="89">
        <f>IF(P768&gt;=80,"I",IF(P768&gt;=60,"II",IF(P768&gt;=40,"III",IF(P768=0,"","IV"))))</f>
      </c>
      <c r="Y768" s="88">
        <f>IF(W768&gt;0,(RANK(W768,(W$736,W$744,W$752,W$760,W$768,W$776,W$784,W$792,W$800,W$808))),"")</f>
      </c>
      <c r="Z768" s="97">
        <f>IF(B768&gt;0,B768,"")</f>
      </c>
      <c r="AA768" s="103"/>
      <c r="AB768" s="88">
        <f>IF(AA768&gt;0,(RANK(AA768,(AA$736,AA$744,AA$752,AA$760,AA$768,AA$776,AA$784,AA$792,AA$800,AA$808))),"")</f>
      </c>
      <c r="AC768" s="103"/>
      <c r="AD768" s="88">
        <f>IF(AC768&gt;0,(RANK(AC768,(AC$736,AC$744,AC$752,AC$760,AC$768,AC$776,AC$784,AC$792,AC$800,AC$808))),"")</f>
      </c>
    </row>
    <row r="769" spans="1:30" s="3" customFormat="1" ht="12" customHeight="1" hidden="1">
      <c r="A769" s="96"/>
      <c r="B769" s="87"/>
      <c r="C769" s="27">
        <f>IF(C768&gt;0,C768*0.1,"")</f>
      </c>
      <c r="D769" s="26">
        <f>IF(C768&gt;0,(RANK(C768,(C$736,C$744,C$752,C$760,C$768,C$776,C$784,C$792,C$800,C$808))),"")</f>
      </c>
      <c r="E769" s="27">
        <f>IF(E768&gt;0,E768*0.1,"")</f>
      </c>
      <c r="F769" s="26">
        <f>IF(E768&gt;0,(RANK(E768,(E$736,E$744,E$752,E$760,E$768,E$776,E$784,E$792,E$800,E$808))),"")</f>
      </c>
      <c r="G769" s="27">
        <f>IF(G768&gt;0,G768*0.1,"")</f>
      </c>
      <c r="H769" s="26">
        <f>IF(G768&gt;0,(RANK(G768,(G$736,G$744,G$752,G$760,G$768,G$776,G$784,G$792,G$800,G$808))),"")</f>
      </c>
      <c r="I769" s="27">
        <f>IF(I768&gt;0,I768*0.05,"")</f>
      </c>
      <c r="J769" s="26">
        <f>IF(I768&gt;0,(RANK(I768,(I$736,I$744,I$752,I$760,I$768,I$776,I$784,I$792,I$800,I$808))),"")</f>
      </c>
      <c r="K769" s="27">
        <f>IF(K768&gt;0,K768*0.05,"")</f>
      </c>
      <c r="L769" s="26">
        <f>IF(K768&gt;0,(RANK(K768,(K$736,K$744,K$752,K$760,K$768,K$776,K$784,K$792,K$800,K$808))),"")</f>
      </c>
      <c r="M769" s="27">
        <f>IF(M768&gt;0,M768*0.1,"")</f>
      </c>
      <c r="N769" s="26">
        <f>IF(M768&gt;0,(RANK(M768,(M$736,M$744,M$752,M$760,M$768,M$776,M$784,M$792,M$800,M$808))),"")</f>
      </c>
      <c r="O769" s="107"/>
      <c r="P769" s="88"/>
      <c r="Q769" s="88"/>
      <c r="R769" s="88"/>
      <c r="S769" s="88"/>
      <c r="T769" s="88"/>
      <c r="U769" s="88"/>
      <c r="V769" s="88"/>
      <c r="W769" s="106"/>
      <c r="X769" s="89"/>
      <c r="Y769" s="88"/>
      <c r="Z769" s="97"/>
      <c r="AA769" s="103"/>
      <c r="AB769" s="88"/>
      <c r="AC769" s="103"/>
      <c r="AD769" s="88"/>
    </row>
    <row r="770" spans="1:30" s="3" customFormat="1" ht="12" customHeight="1" hidden="1">
      <c r="A770" s="92" t="str">
        <f>IF(AND(Input!C$157&gt;0,Input!C163&gt;0,Input!D163="Festival"),UPPER(Input!C$157),"Hide")</f>
        <v>Hide</v>
      </c>
      <c r="B770" s="86">
        <f>IF(Input!C$163&gt;0,(UPPER(Input!C$163)&amp;" (Scores)"),"")</f>
      </c>
      <c r="C770" s="104"/>
      <c r="D770" s="104"/>
      <c r="E770" s="104"/>
      <c r="F770" s="104"/>
      <c r="G770" s="104"/>
      <c r="H770" s="104"/>
      <c r="I770" s="104"/>
      <c r="J770" s="104"/>
      <c r="K770" s="104"/>
      <c r="L770" s="104"/>
      <c r="M770" s="104"/>
      <c r="N770" s="104"/>
      <c r="O770" s="48"/>
      <c r="P770" s="49">
        <f>(C770+E770+G770+M770)*0.1+(I770+K770)*0.05-O770</f>
        <v>0</v>
      </c>
      <c r="Q770" s="90"/>
      <c r="R770" s="90"/>
      <c r="S770" s="90"/>
      <c r="T770" s="90"/>
      <c r="U770" s="90"/>
      <c r="V770" s="90"/>
      <c r="W770" s="90"/>
      <c r="X770" s="102"/>
      <c r="Y770" s="101"/>
      <c r="Z770" s="105">
        <f>IF(B770&gt;0,B770,"")</f>
      </c>
      <c r="AA770" s="100"/>
      <c r="AB770" s="101"/>
      <c r="AC770" s="100"/>
      <c r="AD770" s="101"/>
    </row>
    <row r="771" spans="1:30" s="3" customFormat="1" ht="12" customHeight="1" hidden="1">
      <c r="A771" s="93"/>
      <c r="B771" s="86"/>
      <c r="C771" s="90" t="s">
        <v>57</v>
      </c>
      <c r="D771" s="90"/>
      <c r="E771" s="90"/>
      <c r="F771" s="90"/>
      <c r="G771" s="90"/>
      <c r="H771" s="90"/>
      <c r="I771" s="90"/>
      <c r="J771" s="90"/>
      <c r="K771" s="90"/>
      <c r="L771" s="90"/>
      <c r="M771" s="90"/>
      <c r="N771" s="90"/>
      <c r="O771" s="90"/>
      <c r="P771" s="90"/>
      <c r="Q771" s="90"/>
      <c r="R771" s="90"/>
      <c r="S771" s="90"/>
      <c r="T771" s="90"/>
      <c r="U771" s="90"/>
      <c r="V771" s="90"/>
      <c r="W771" s="90"/>
      <c r="X771" s="102"/>
      <c r="Y771" s="101"/>
      <c r="Z771" s="105"/>
      <c r="AA771" s="100"/>
      <c r="AB771" s="101"/>
      <c r="AC771" s="100"/>
      <c r="AD771" s="101"/>
    </row>
    <row r="772" spans="1:30" s="3" customFormat="1" ht="12" customHeight="1" hidden="1">
      <c r="A772" s="94" t="str">
        <f>IF(AND(Input!C$157&gt;0,Input!C163&gt;0,Input!D163="Festival"),UPPER(Input!C$157),"Hide")</f>
        <v>Hide</v>
      </c>
      <c r="B772" s="87">
        <f>IF(Input!C$163&gt;0,UPPER(Input!C$163),"")</f>
      </c>
      <c r="C772" s="99">
        <f>IF(C770&gt;=160,"I",IF(C770&gt;=120,"II",IF(C770&gt;=80,"III",IF(C770=0,"","IV"))))</f>
      </c>
      <c r="D772" s="99"/>
      <c r="E772" s="99">
        <f>IF(E770&gt;=160,"I",IF(E770&gt;=120,"II",IF(E770&gt;=80,"III",IF(E770=0,"","IV"))))</f>
      </c>
      <c r="F772" s="99"/>
      <c r="G772" s="99">
        <f>IF(G770&gt;=160,"I",IF(G770&gt;=120,"II",IF(G770&gt;=80,"III",IF(G770=0,"","IV"))))</f>
      </c>
      <c r="H772" s="99"/>
      <c r="I772" s="99">
        <f>IF(I770&gt;=160,"I",IF(I770&gt;=120,"II",IF(I770&gt;=80,"III",IF(I770=0,"","IV"))))</f>
      </c>
      <c r="J772" s="99"/>
      <c r="K772" s="99">
        <f>IF(K770&gt;=160,"I",IF(K770&gt;=120,"II",IF(K770&gt;=80,"III",IF(K770=0,"","IV"))))</f>
      </c>
      <c r="L772" s="99"/>
      <c r="M772" s="99">
        <f>IF(M770&gt;=160,"I",IF(M770&gt;=120,"II",IF(M770&gt;=80,"III",IF(M770=0,"","IV"))))</f>
      </c>
      <c r="N772" s="99"/>
      <c r="O772" s="97">
        <f>IF(O770&gt;0,"Penalty Applied","")</f>
      </c>
      <c r="P772" s="88" t="s">
        <v>55</v>
      </c>
      <c r="Q772" s="88"/>
      <c r="R772" s="88"/>
      <c r="S772" s="88"/>
      <c r="T772" s="88"/>
      <c r="U772" s="88"/>
      <c r="V772" s="88"/>
      <c r="W772" s="88"/>
      <c r="X772" s="89">
        <f>IF(P770&gt;=80,"I",IF(P770&gt;=60,"II",IF(P770&gt;=40,"III",IF(P770=0,"","IV"))))</f>
      </c>
      <c r="Y772" s="88" t="s">
        <v>55</v>
      </c>
      <c r="Z772" s="97">
        <f>IF(B772&gt;0,B772,"")</f>
      </c>
      <c r="AA772" s="91" t="s">
        <v>55</v>
      </c>
      <c r="AB772" s="88" t="s">
        <v>55</v>
      </c>
      <c r="AC772" s="91" t="s">
        <v>55</v>
      </c>
      <c r="AD772" s="88" t="s">
        <v>55</v>
      </c>
    </row>
    <row r="773" spans="1:30" s="3" customFormat="1" ht="12" customHeight="1" hidden="1">
      <c r="A773" s="95"/>
      <c r="B773" s="87"/>
      <c r="C773" s="99"/>
      <c r="D773" s="99"/>
      <c r="E773" s="99"/>
      <c r="F773" s="99"/>
      <c r="G773" s="99"/>
      <c r="H773" s="99"/>
      <c r="I773" s="99"/>
      <c r="J773" s="99"/>
      <c r="K773" s="99"/>
      <c r="L773" s="99"/>
      <c r="M773" s="99"/>
      <c r="N773" s="99"/>
      <c r="O773" s="97"/>
      <c r="P773" s="88"/>
      <c r="Q773" s="88"/>
      <c r="R773" s="88"/>
      <c r="S773" s="88"/>
      <c r="T773" s="88"/>
      <c r="U773" s="88"/>
      <c r="V773" s="88"/>
      <c r="W773" s="88"/>
      <c r="X773" s="89"/>
      <c r="Y773" s="88"/>
      <c r="Z773" s="97"/>
      <c r="AA773" s="91"/>
      <c r="AB773" s="88"/>
      <c r="AC773" s="91"/>
      <c r="AD773" s="88"/>
    </row>
    <row r="774" spans="1:30" s="3" customFormat="1" ht="12" customHeight="1" hidden="1">
      <c r="A774" s="96" t="str">
        <f>IF(AND(Input!C$157&gt;0,Input!C163&gt;0,Input!D163="Comments Only"),UPPER(Input!C$157),"Hide")</f>
        <v>Hide</v>
      </c>
      <c r="B774" s="87">
        <f>IF(Input!C$163&gt;0,UPPER(Input!C$163),"")</f>
      </c>
      <c r="C774" s="98" t="s">
        <v>54</v>
      </c>
      <c r="D774" s="98"/>
      <c r="E774" s="98" t="s">
        <v>54</v>
      </c>
      <c r="F774" s="98"/>
      <c r="G774" s="98" t="s">
        <v>54</v>
      </c>
      <c r="H774" s="98"/>
      <c r="I774" s="98" t="s">
        <v>54</v>
      </c>
      <c r="J774" s="98"/>
      <c r="K774" s="98" t="s">
        <v>54</v>
      </c>
      <c r="L774" s="98"/>
      <c r="M774" s="98" t="s">
        <v>54</v>
      </c>
      <c r="N774" s="98"/>
      <c r="O774" s="88" t="s">
        <v>55</v>
      </c>
      <c r="P774" s="88" t="s">
        <v>55</v>
      </c>
      <c r="Q774" s="88"/>
      <c r="R774" s="88"/>
      <c r="S774" s="88"/>
      <c r="T774" s="88"/>
      <c r="U774" s="88"/>
      <c r="V774" s="88"/>
      <c r="W774" s="88"/>
      <c r="X774" s="89" t="s">
        <v>55</v>
      </c>
      <c r="Y774" s="88" t="s">
        <v>55</v>
      </c>
      <c r="Z774" s="97">
        <f>IF(B774&gt;0,B774,"")</f>
      </c>
      <c r="AA774" s="91" t="s">
        <v>56</v>
      </c>
      <c r="AB774" s="88" t="s">
        <v>55</v>
      </c>
      <c r="AC774" s="91" t="s">
        <v>56</v>
      </c>
      <c r="AD774" s="88" t="s">
        <v>55</v>
      </c>
    </row>
    <row r="775" spans="1:30" s="3" customFormat="1" ht="12" customHeight="1" hidden="1">
      <c r="A775" s="96"/>
      <c r="B775" s="87"/>
      <c r="C775" s="98"/>
      <c r="D775" s="98"/>
      <c r="E775" s="98"/>
      <c r="F775" s="98"/>
      <c r="G775" s="98"/>
      <c r="H775" s="98"/>
      <c r="I775" s="98"/>
      <c r="J775" s="98"/>
      <c r="K775" s="98"/>
      <c r="L775" s="98"/>
      <c r="M775" s="98"/>
      <c r="N775" s="98"/>
      <c r="O775" s="88"/>
      <c r="P775" s="88"/>
      <c r="Q775" s="88"/>
      <c r="R775" s="88"/>
      <c r="S775" s="88"/>
      <c r="T775" s="88"/>
      <c r="U775" s="88"/>
      <c r="V775" s="88"/>
      <c r="W775" s="88"/>
      <c r="X775" s="89"/>
      <c r="Y775" s="88"/>
      <c r="Z775" s="97"/>
      <c r="AA775" s="91"/>
      <c r="AB775" s="88"/>
      <c r="AC775" s="91"/>
      <c r="AD775" s="88"/>
    </row>
    <row r="776" spans="1:30" s="3" customFormat="1" ht="12" customHeight="1" hidden="1">
      <c r="A776" s="96" t="str">
        <f>IF(AND(Input!C$157&gt;0,Input!C164&gt;0,Input!D164="Competitive"),UPPER(Input!C$157),"Hide")</f>
        <v>Hide</v>
      </c>
      <c r="B776" s="87">
        <f>IF(Input!C$164&gt;0,UPPER(Input!C$164),"")</f>
      </c>
      <c r="C776" s="107"/>
      <c r="D776" s="107"/>
      <c r="E776" s="107"/>
      <c r="F776" s="107"/>
      <c r="G776" s="107"/>
      <c r="H776" s="107"/>
      <c r="I776" s="107"/>
      <c r="J776" s="107"/>
      <c r="K776" s="107"/>
      <c r="L776" s="107"/>
      <c r="M776" s="107"/>
      <c r="N776" s="107"/>
      <c r="O776" s="107"/>
      <c r="P776" s="88">
        <f>(C776+E776+G776+M776)*0.1+(I776+K776)*0.05-O776</f>
        <v>0</v>
      </c>
      <c r="Q776" s="88">
        <f>SUM(INT(C776*100000),INT(E776*100000),INT(G776*100000),INT(I776*50000),INT(K776*50000),INT(M776*100000),-(O776*1000000))</f>
        <v>0</v>
      </c>
      <c r="R776" s="88">
        <f>IF(Q776&gt;0,(RANK(Q776,(Q$736,Q$744,Q$752,Q$760,Q$768,Q$776,Q$784,Q$792,Q$800,Q$808))),"")</f>
      </c>
      <c r="S776" s="88">
        <f>C776+E776</f>
        <v>0</v>
      </c>
      <c r="T776" s="88">
        <f>IF(S776&gt;0,(RANK(S776,(S$736,S$744,S$752,S$760,S$768,S$776,S$784,S$792,S$800,S$808))),"")</f>
      </c>
      <c r="U776" s="88">
        <f>I776+K776</f>
        <v>0</v>
      </c>
      <c r="V776" s="88">
        <f>IF(U776&gt;0,(RANK(U776,(U$736,U$744,U$752,U$760,U$768,U$776,U$784,U$792,U$800,U$808))),"")</f>
      </c>
      <c r="W776" s="106">
        <f>IF((AND(Q776&gt;0,S776&gt;0,U776&gt;0)),1000000-(R776*10000+T776*100+V776),0)</f>
        <v>0</v>
      </c>
      <c r="X776" s="89">
        <f>IF(P776&gt;=80,"I",IF(P776&gt;=60,"II",IF(P776&gt;=40,"III",IF(P776=0,"","IV"))))</f>
      </c>
      <c r="Y776" s="88">
        <f>IF(W776&gt;0,(RANK(W776,(W$736,W$744,W$752,W$760,W$768,W$776,W$784,W$792,W$800,W$808))),"")</f>
      </c>
      <c r="Z776" s="97">
        <f>IF(B776&gt;0,B776,"")</f>
      </c>
      <c r="AA776" s="103"/>
      <c r="AB776" s="88">
        <f>IF(AA776&gt;0,(RANK(AA776,(AA$736,AA$744,AA$752,AA$760,AA$768,AA$776,AA$784,AA$792,AA$800,AA$808))),"")</f>
      </c>
      <c r="AC776" s="103"/>
      <c r="AD776" s="88">
        <f>IF(AC776&gt;0,(RANK(AC776,(AC$736,AC$744,AC$752,AC$760,AC$768,AC$776,AC$784,AC$792,AC$800,AC$808))),"")</f>
      </c>
    </row>
    <row r="777" spans="1:30" ht="12" customHeight="1" hidden="1">
      <c r="A777" s="96"/>
      <c r="B777" s="87"/>
      <c r="C777" s="27">
        <f>IF(C776&gt;0,C776*0.1,"")</f>
      </c>
      <c r="D777" s="26">
        <f>IF(C776&gt;0,(RANK(C776,(C$736,C$744,C$752,C$760,C$768,C$776,C$784,C$792,C$800,C$808))),"")</f>
      </c>
      <c r="E777" s="27">
        <f>IF(E776&gt;0,E776*0.1,"")</f>
      </c>
      <c r="F777" s="26">
        <f>IF(E776&gt;0,(RANK(E776,(E$736,E$744,E$752,E$760,E$768,E$776,E$784,E$792,E$800,E$808))),"")</f>
      </c>
      <c r="G777" s="27">
        <f>IF(G776&gt;0,G776*0.1,"")</f>
      </c>
      <c r="H777" s="26">
        <f>IF(G776&gt;0,(RANK(G776,(G$736,G$744,G$752,G$760,G$768,G$776,G$784,G$792,G$800,G$808))),"")</f>
      </c>
      <c r="I777" s="27">
        <f>IF(I776&gt;0,I776*0.05,"")</f>
      </c>
      <c r="J777" s="26">
        <f>IF(I776&gt;0,(RANK(I776,(I$736,I$744,I$752,I$760,I$768,I$776,I$784,I$792,I$800,I$808))),"")</f>
      </c>
      <c r="K777" s="27">
        <f>IF(K776&gt;0,K776*0.05,"")</f>
      </c>
      <c r="L777" s="26">
        <f>IF(K776&gt;0,(RANK(K776,(K$736,K$744,K$752,K$760,K$768,K$776,K$784,K$792,K$800,K$808))),"")</f>
      </c>
      <c r="M777" s="27">
        <f>IF(M776&gt;0,M776*0.1,"")</f>
      </c>
      <c r="N777" s="26">
        <f>IF(M776&gt;0,(RANK(M776,(M$736,M$744,M$752,M$760,M$768,M$776,M$784,M$792,M$800,M$808))),"")</f>
      </c>
      <c r="O777" s="107"/>
      <c r="P777" s="88"/>
      <c r="Q777" s="88"/>
      <c r="R777" s="88"/>
      <c r="S777" s="88"/>
      <c r="T777" s="88"/>
      <c r="U777" s="88"/>
      <c r="V777" s="88"/>
      <c r="W777" s="106"/>
      <c r="X777" s="89"/>
      <c r="Y777" s="88"/>
      <c r="Z777" s="97"/>
      <c r="AA777" s="103"/>
      <c r="AB777" s="88"/>
      <c r="AC777" s="103"/>
      <c r="AD777" s="88"/>
    </row>
    <row r="778" spans="1:30" s="3" customFormat="1" ht="12" customHeight="1" hidden="1">
      <c r="A778" s="92" t="str">
        <f>IF(AND(Input!C$157&gt;0,Input!C164&gt;0,Input!D164="Festival"),UPPER(Input!C$157),"Hide")</f>
        <v>Hide</v>
      </c>
      <c r="B778" s="86">
        <f>IF(Input!C$164&gt;0,(UPPER(Input!C$164)&amp;" (Scores)"),"")</f>
      </c>
      <c r="C778" s="104"/>
      <c r="D778" s="104"/>
      <c r="E778" s="104"/>
      <c r="F778" s="104"/>
      <c r="G778" s="104"/>
      <c r="H778" s="104"/>
      <c r="I778" s="104"/>
      <c r="J778" s="104"/>
      <c r="K778" s="104"/>
      <c r="L778" s="104"/>
      <c r="M778" s="104"/>
      <c r="N778" s="104"/>
      <c r="O778" s="48"/>
      <c r="P778" s="49">
        <f>(C778+E778+G778+M778)*0.1+(I778+K778)*0.05-O778</f>
        <v>0</v>
      </c>
      <c r="Q778" s="90"/>
      <c r="R778" s="90"/>
      <c r="S778" s="90"/>
      <c r="T778" s="90"/>
      <c r="U778" s="90"/>
      <c r="V778" s="90"/>
      <c r="W778" s="90"/>
      <c r="X778" s="102"/>
      <c r="Y778" s="101"/>
      <c r="Z778" s="105">
        <f>IF(B778&gt;0,B778,"")</f>
      </c>
      <c r="AA778" s="100"/>
      <c r="AB778" s="101"/>
      <c r="AC778" s="100"/>
      <c r="AD778" s="101"/>
    </row>
    <row r="779" spans="1:30" s="3" customFormat="1" ht="12" customHeight="1" hidden="1">
      <c r="A779" s="93"/>
      <c r="B779" s="86"/>
      <c r="C779" s="90" t="s">
        <v>57</v>
      </c>
      <c r="D779" s="90"/>
      <c r="E779" s="90"/>
      <c r="F779" s="90"/>
      <c r="G779" s="90"/>
      <c r="H779" s="90"/>
      <c r="I779" s="90"/>
      <c r="J779" s="90"/>
      <c r="K779" s="90"/>
      <c r="L779" s="90"/>
      <c r="M779" s="90"/>
      <c r="N779" s="90"/>
      <c r="O779" s="90"/>
      <c r="P779" s="90"/>
      <c r="Q779" s="90"/>
      <c r="R779" s="90"/>
      <c r="S779" s="90"/>
      <c r="T779" s="90"/>
      <c r="U779" s="90"/>
      <c r="V779" s="90"/>
      <c r="W779" s="90"/>
      <c r="X779" s="102"/>
      <c r="Y779" s="101"/>
      <c r="Z779" s="105"/>
      <c r="AA779" s="100"/>
      <c r="AB779" s="101"/>
      <c r="AC779" s="100"/>
      <c r="AD779" s="101"/>
    </row>
    <row r="780" spans="1:30" s="3" customFormat="1" ht="12" customHeight="1" hidden="1">
      <c r="A780" s="94" t="str">
        <f>IF(AND(Input!C$157&gt;0,Input!C164&gt;0,Input!D164="Festival"),UPPER(Input!C$157),"Hide")</f>
        <v>Hide</v>
      </c>
      <c r="B780" s="87">
        <f>IF(Input!C$164&gt;0,UPPER(Input!C$164),"")</f>
      </c>
      <c r="C780" s="99">
        <f>IF(C778&gt;=160,"I",IF(C778&gt;=120,"II",IF(C778&gt;=80,"III",IF(C778=0,"","IV"))))</f>
      </c>
      <c r="D780" s="99"/>
      <c r="E780" s="99">
        <f>IF(E778&gt;=160,"I",IF(E778&gt;=120,"II",IF(E778&gt;=80,"III",IF(E778=0,"","IV"))))</f>
      </c>
      <c r="F780" s="99"/>
      <c r="G780" s="99">
        <f>IF(G778&gt;=160,"I",IF(G778&gt;=120,"II",IF(G778&gt;=80,"III",IF(G778=0,"","IV"))))</f>
      </c>
      <c r="H780" s="99"/>
      <c r="I780" s="99">
        <f>IF(I778&gt;=160,"I",IF(I778&gt;=120,"II",IF(I778&gt;=80,"III",IF(I778=0,"","IV"))))</f>
      </c>
      <c r="J780" s="99"/>
      <c r="K780" s="99">
        <f>IF(K778&gt;=160,"I",IF(K778&gt;=120,"II",IF(K778&gt;=80,"III",IF(K778=0,"","IV"))))</f>
      </c>
      <c r="L780" s="99"/>
      <c r="M780" s="99">
        <f>IF(M778&gt;=160,"I",IF(M778&gt;=120,"II",IF(M778&gt;=80,"III",IF(M778=0,"","IV"))))</f>
      </c>
      <c r="N780" s="99"/>
      <c r="O780" s="97">
        <f>IF(O778&gt;0,"Penalty Applied","")</f>
      </c>
      <c r="P780" s="88" t="s">
        <v>55</v>
      </c>
      <c r="Q780" s="88"/>
      <c r="R780" s="88"/>
      <c r="S780" s="88"/>
      <c r="T780" s="88"/>
      <c r="U780" s="88"/>
      <c r="V780" s="88"/>
      <c r="W780" s="88"/>
      <c r="X780" s="89">
        <f>IF(P778&gt;=80,"I",IF(P778&gt;=60,"II",IF(P778&gt;=40,"III",IF(P778=0,"","IV"))))</f>
      </c>
      <c r="Y780" s="88" t="s">
        <v>55</v>
      </c>
      <c r="Z780" s="97">
        <f>IF(B780&gt;0,B780,"")</f>
      </c>
      <c r="AA780" s="91" t="s">
        <v>55</v>
      </c>
      <c r="AB780" s="88" t="s">
        <v>55</v>
      </c>
      <c r="AC780" s="91" t="s">
        <v>55</v>
      </c>
      <c r="AD780" s="88" t="s">
        <v>55</v>
      </c>
    </row>
    <row r="781" spans="1:30" s="3" customFormat="1" ht="12" customHeight="1" hidden="1">
      <c r="A781" s="95"/>
      <c r="B781" s="87"/>
      <c r="C781" s="99"/>
      <c r="D781" s="99"/>
      <c r="E781" s="99"/>
      <c r="F781" s="99"/>
      <c r="G781" s="99"/>
      <c r="H781" s="99"/>
      <c r="I781" s="99"/>
      <c r="J781" s="99"/>
      <c r="K781" s="99"/>
      <c r="L781" s="99"/>
      <c r="M781" s="99"/>
      <c r="N781" s="99"/>
      <c r="O781" s="97"/>
      <c r="P781" s="88"/>
      <c r="Q781" s="88"/>
      <c r="R781" s="88"/>
      <c r="S781" s="88"/>
      <c r="T781" s="88"/>
      <c r="U781" s="88"/>
      <c r="V781" s="88"/>
      <c r="W781" s="88"/>
      <c r="X781" s="89"/>
      <c r="Y781" s="88"/>
      <c r="Z781" s="97"/>
      <c r="AA781" s="91"/>
      <c r="AB781" s="88"/>
      <c r="AC781" s="91"/>
      <c r="AD781" s="88"/>
    </row>
    <row r="782" spans="1:30" s="3" customFormat="1" ht="12" customHeight="1" hidden="1">
      <c r="A782" s="96" t="str">
        <f>IF(AND(Input!C$157&gt;0,Input!C164&gt;0,Input!D164="Comments Only"),UPPER(Input!C$157),"Hide")</f>
        <v>Hide</v>
      </c>
      <c r="B782" s="87">
        <f>IF(Input!C$164&gt;0,UPPER(Input!C$164),"")</f>
      </c>
      <c r="C782" s="98" t="s">
        <v>54</v>
      </c>
      <c r="D782" s="98"/>
      <c r="E782" s="98" t="s">
        <v>54</v>
      </c>
      <c r="F782" s="98"/>
      <c r="G782" s="98" t="s">
        <v>54</v>
      </c>
      <c r="H782" s="98"/>
      <c r="I782" s="98" t="s">
        <v>54</v>
      </c>
      <c r="J782" s="98"/>
      <c r="K782" s="98" t="s">
        <v>54</v>
      </c>
      <c r="L782" s="98"/>
      <c r="M782" s="98" t="s">
        <v>54</v>
      </c>
      <c r="N782" s="98"/>
      <c r="O782" s="88" t="s">
        <v>55</v>
      </c>
      <c r="P782" s="88" t="s">
        <v>55</v>
      </c>
      <c r="Q782" s="88"/>
      <c r="R782" s="88"/>
      <c r="S782" s="88"/>
      <c r="T782" s="88"/>
      <c r="U782" s="88"/>
      <c r="V782" s="88"/>
      <c r="W782" s="88"/>
      <c r="X782" s="89" t="s">
        <v>55</v>
      </c>
      <c r="Y782" s="88" t="s">
        <v>55</v>
      </c>
      <c r="Z782" s="97">
        <f>IF(B782&gt;0,B782,"")</f>
      </c>
      <c r="AA782" s="91" t="s">
        <v>56</v>
      </c>
      <c r="AB782" s="88" t="s">
        <v>55</v>
      </c>
      <c r="AC782" s="91" t="s">
        <v>56</v>
      </c>
      <c r="AD782" s="88" t="s">
        <v>55</v>
      </c>
    </row>
    <row r="783" spans="1:30" s="3" customFormat="1" ht="12" customHeight="1" hidden="1">
      <c r="A783" s="96"/>
      <c r="B783" s="87"/>
      <c r="C783" s="98"/>
      <c r="D783" s="98"/>
      <c r="E783" s="98"/>
      <c r="F783" s="98"/>
      <c r="G783" s="98"/>
      <c r="H783" s="98"/>
      <c r="I783" s="98"/>
      <c r="J783" s="98"/>
      <c r="K783" s="98"/>
      <c r="L783" s="98"/>
      <c r="M783" s="98"/>
      <c r="N783" s="98"/>
      <c r="O783" s="88"/>
      <c r="P783" s="88"/>
      <c r="Q783" s="88"/>
      <c r="R783" s="88"/>
      <c r="S783" s="88"/>
      <c r="T783" s="88"/>
      <c r="U783" s="88"/>
      <c r="V783" s="88"/>
      <c r="W783" s="88"/>
      <c r="X783" s="89"/>
      <c r="Y783" s="88"/>
      <c r="Z783" s="97"/>
      <c r="AA783" s="91"/>
      <c r="AB783" s="88"/>
      <c r="AC783" s="91"/>
      <c r="AD783" s="88"/>
    </row>
    <row r="784" spans="1:30" ht="12" customHeight="1" hidden="1">
      <c r="A784" s="96" t="str">
        <f>IF(AND(Input!C$157&gt;0,Input!C165&gt;0,Input!D165="Competitive"),UPPER(Input!C$157),"Hide")</f>
        <v>Hide</v>
      </c>
      <c r="B784" s="87">
        <f>IF(Input!C$165&gt;0,UPPER(Input!C$165),"")</f>
      </c>
      <c r="C784" s="107"/>
      <c r="D784" s="107"/>
      <c r="E784" s="107"/>
      <c r="F784" s="107"/>
      <c r="G784" s="107"/>
      <c r="H784" s="107"/>
      <c r="I784" s="107"/>
      <c r="J784" s="107"/>
      <c r="K784" s="107"/>
      <c r="L784" s="107"/>
      <c r="M784" s="107"/>
      <c r="N784" s="107"/>
      <c r="O784" s="107"/>
      <c r="P784" s="88">
        <f>(C784+E784+G784+M784)*0.1+(I784+K784)*0.05-O784</f>
        <v>0</v>
      </c>
      <c r="Q784" s="88">
        <f>SUM(INT(C784*100000),INT(E784*100000),INT(G784*100000),INT(I784*50000),INT(K784*50000),INT(M784*100000),-(O784*1000000))</f>
        <v>0</v>
      </c>
      <c r="R784" s="88">
        <f>IF(Q784&gt;0,(RANK(Q784,(Q$736,Q$744,Q$752,Q$760,Q$768,Q$776,Q$784,Q$792,Q$800,Q$808))),"")</f>
      </c>
      <c r="S784" s="88">
        <f>C784+E784</f>
        <v>0</v>
      </c>
      <c r="T784" s="88">
        <f>IF(S784&gt;0,(RANK(S784,(S$736,S$744,S$752,S$760,S$768,S$776,S$784,S$792,S$800,S$808))),"")</f>
      </c>
      <c r="U784" s="88">
        <f>I784+K784</f>
        <v>0</v>
      </c>
      <c r="V784" s="88">
        <f>IF(U784&gt;0,(RANK(U784,(U$736,U$744,U$752,U$760,U$768,U$776,U$784,U$792,U$800,U$808))),"")</f>
      </c>
      <c r="W784" s="106">
        <f>IF((AND(Q784&gt;0,S784&gt;0,U784&gt;0)),1000000-(R784*10000+T784*100+V784),0)</f>
        <v>0</v>
      </c>
      <c r="X784" s="89">
        <f>IF(P784&gt;=80,"I",IF(P784&gt;=60,"II",IF(P784&gt;=40,"III",IF(P784=0,"","IV"))))</f>
      </c>
      <c r="Y784" s="88">
        <f>IF(W784&gt;0,(RANK(W784,(W$736,W$744,W$752,W$760,W$768,W$776,W$784,W$792,W$800,W$808))),"")</f>
      </c>
      <c r="Z784" s="97">
        <f>IF(B784&gt;0,B784,"")</f>
      </c>
      <c r="AA784" s="103"/>
      <c r="AB784" s="88">
        <f>IF(AA784&gt;0,(RANK(AA784,(AA$736,AA$744,AA$752,AA$760,AA$768,AA$776,AA$784,AA$792,AA$800,AA$808))),"")</f>
      </c>
      <c r="AC784" s="103"/>
      <c r="AD784" s="88">
        <f>IF(AC784&gt;0,(RANK(AC784,(AC$736,AC$744,AC$752,AC$760,AC$768,AC$776,AC$784,AC$792,AC$800,AC$808))),"")</f>
      </c>
    </row>
    <row r="785" spans="1:30" ht="12" customHeight="1" hidden="1">
      <c r="A785" s="96"/>
      <c r="B785" s="87"/>
      <c r="C785" s="27">
        <f>IF(C784&gt;0,C784*0.1,"")</f>
      </c>
      <c r="D785" s="26">
        <f>IF(C784&gt;0,(RANK(C784,(C$736,C$744,C$752,C$760,C$768,C$776,C$784,C$792,C$800,C$808))),"")</f>
      </c>
      <c r="E785" s="27">
        <f>IF(E784&gt;0,E784*0.1,"")</f>
      </c>
      <c r="F785" s="26">
        <f>IF(E784&gt;0,(RANK(E784,(E$736,E$744,E$752,E$760,E$768,E$776,E$784,E$792,E$800,E$808))),"")</f>
      </c>
      <c r="G785" s="27">
        <f>IF(G784&gt;0,G784*0.1,"")</f>
      </c>
      <c r="H785" s="26">
        <f>IF(G784&gt;0,(RANK(G784,(G$736,G$744,G$752,G$760,G$768,G$776,G$784,G$792,G$800,G$808))),"")</f>
      </c>
      <c r="I785" s="27">
        <f>IF(I784&gt;0,I784*0.05,"")</f>
      </c>
      <c r="J785" s="26">
        <f>IF(I784&gt;0,(RANK(I784,(I$736,I$744,I$752,I$760,I$768,I$776,I$784,I$792,I$800,I$808))),"")</f>
      </c>
      <c r="K785" s="27">
        <f>IF(K784&gt;0,K784*0.05,"")</f>
      </c>
      <c r="L785" s="26">
        <f>IF(K784&gt;0,(RANK(K784,(K$736,K$744,K$752,K$760,K$768,K$776,K$784,K$792,K$800,K$808))),"")</f>
      </c>
      <c r="M785" s="27">
        <f>IF(M784&gt;0,M784*0.1,"")</f>
      </c>
      <c r="N785" s="26">
        <f>IF(M784&gt;0,(RANK(M784,(M$736,M$744,M$752,M$760,M$768,M$776,M$784,M$792,M$800,M$808))),"")</f>
      </c>
      <c r="O785" s="107"/>
      <c r="P785" s="88"/>
      <c r="Q785" s="88"/>
      <c r="R785" s="88"/>
      <c r="S785" s="88"/>
      <c r="T785" s="88"/>
      <c r="U785" s="88"/>
      <c r="V785" s="88"/>
      <c r="W785" s="106"/>
      <c r="X785" s="89"/>
      <c r="Y785" s="88"/>
      <c r="Z785" s="97"/>
      <c r="AA785" s="103"/>
      <c r="AB785" s="88"/>
      <c r="AC785" s="103"/>
      <c r="AD785" s="88"/>
    </row>
    <row r="786" spans="1:30" s="3" customFormat="1" ht="12" customHeight="1" hidden="1">
      <c r="A786" s="92" t="str">
        <f>IF(AND(Input!C$157&gt;0,Input!C165&gt;0,Input!D165="Festival"),UPPER(Input!C$157),"Hide")</f>
        <v>Hide</v>
      </c>
      <c r="B786" s="86">
        <f>IF(Input!C$165&gt;0,(UPPER(Input!C$165)&amp;" (Scores)"),"")</f>
      </c>
      <c r="C786" s="104"/>
      <c r="D786" s="104"/>
      <c r="E786" s="104"/>
      <c r="F786" s="104"/>
      <c r="G786" s="104"/>
      <c r="H786" s="104"/>
      <c r="I786" s="104"/>
      <c r="J786" s="104"/>
      <c r="K786" s="104"/>
      <c r="L786" s="104"/>
      <c r="M786" s="104"/>
      <c r="N786" s="104"/>
      <c r="O786" s="48"/>
      <c r="P786" s="49">
        <f>(C786+E786+G786+M786)*0.1+(I786+K786)*0.05-O786</f>
        <v>0</v>
      </c>
      <c r="Q786" s="90"/>
      <c r="R786" s="90"/>
      <c r="S786" s="90"/>
      <c r="T786" s="90"/>
      <c r="U786" s="90"/>
      <c r="V786" s="90"/>
      <c r="W786" s="90"/>
      <c r="X786" s="102"/>
      <c r="Y786" s="101"/>
      <c r="Z786" s="105">
        <f>IF(B786&gt;0,B786,"")</f>
      </c>
      <c r="AA786" s="100"/>
      <c r="AB786" s="101"/>
      <c r="AC786" s="100"/>
      <c r="AD786" s="101"/>
    </row>
    <row r="787" spans="1:30" s="3" customFormat="1" ht="12" customHeight="1" hidden="1">
      <c r="A787" s="93"/>
      <c r="B787" s="86"/>
      <c r="C787" s="90" t="s">
        <v>57</v>
      </c>
      <c r="D787" s="90"/>
      <c r="E787" s="90"/>
      <c r="F787" s="90"/>
      <c r="G787" s="90"/>
      <c r="H787" s="90"/>
      <c r="I787" s="90"/>
      <c r="J787" s="90"/>
      <c r="K787" s="90"/>
      <c r="L787" s="90"/>
      <c r="M787" s="90"/>
      <c r="N787" s="90"/>
      <c r="O787" s="90"/>
      <c r="P787" s="90"/>
      <c r="Q787" s="90"/>
      <c r="R787" s="90"/>
      <c r="S787" s="90"/>
      <c r="T787" s="90"/>
      <c r="U787" s="90"/>
      <c r="V787" s="90"/>
      <c r="W787" s="90"/>
      <c r="X787" s="102"/>
      <c r="Y787" s="101"/>
      <c r="Z787" s="105"/>
      <c r="AA787" s="100"/>
      <c r="AB787" s="101"/>
      <c r="AC787" s="100"/>
      <c r="AD787" s="101"/>
    </row>
    <row r="788" spans="1:30" s="3" customFormat="1" ht="12" customHeight="1" hidden="1">
      <c r="A788" s="94" t="str">
        <f>IF(AND(Input!C$157&gt;0,Input!C165&gt;0,Input!D165="Festival"),UPPER(Input!C$157),"Hide")</f>
        <v>Hide</v>
      </c>
      <c r="B788" s="87">
        <f>IF(Input!C$165&gt;0,UPPER(Input!C$165),"")</f>
      </c>
      <c r="C788" s="99">
        <f>IF(C786&gt;=160,"I",IF(C786&gt;=120,"II",IF(C786&gt;=80,"III",IF(C786=0,"","IV"))))</f>
      </c>
      <c r="D788" s="99"/>
      <c r="E788" s="99">
        <f>IF(E786&gt;=160,"I",IF(E786&gt;=120,"II",IF(E786&gt;=80,"III",IF(E786=0,"","IV"))))</f>
      </c>
      <c r="F788" s="99"/>
      <c r="G788" s="99">
        <f>IF(G786&gt;=160,"I",IF(G786&gt;=120,"II",IF(G786&gt;=80,"III",IF(G786=0,"","IV"))))</f>
      </c>
      <c r="H788" s="99"/>
      <c r="I788" s="99">
        <f>IF(I786&gt;=160,"I",IF(I786&gt;=120,"II",IF(I786&gt;=80,"III",IF(I786=0,"","IV"))))</f>
      </c>
      <c r="J788" s="99"/>
      <c r="K788" s="99">
        <f>IF(K786&gt;=160,"I",IF(K786&gt;=120,"II",IF(K786&gt;=80,"III",IF(K786=0,"","IV"))))</f>
      </c>
      <c r="L788" s="99"/>
      <c r="M788" s="99">
        <f>IF(M786&gt;=160,"I",IF(M786&gt;=120,"II",IF(M786&gt;=80,"III",IF(M786=0,"","IV"))))</f>
      </c>
      <c r="N788" s="99"/>
      <c r="O788" s="97">
        <f>IF(O786&gt;0,"Penalty Applied","")</f>
      </c>
      <c r="P788" s="88" t="s">
        <v>55</v>
      </c>
      <c r="Q788" s="88"/>
      <c r="R788" s="88"/>
      <c r="S788" s="88"/>
      <c r="T788" s="88"/>
      <c r="U788" s="88"/>
      <c r="V788" s="88"/>
      <c r="W788" s="88"/>
      <c r="X788" s="89">
        <f>IF(P786&gt;=80,"I",IF(P786&gt;=60,"II",IF(P786&gt;=40,"III",IF(P786=0,"","IV"))))</f>
      </c>
      <c r="Y788" s="88" t="s">
        <v>55</v>
      </c>
      <c r="Z788" s="97">
        <f>IF(B788&gt;0,B788,"")</f>
      </c>
      <c r="AA788" s="91" t="s">
        <v>55</v>
      </c>
      <c r="AB788" s="88" t="s">
        <v>55</v>
      </c>
      <c r="AC788" s="91" t="s">
        <v>55</v>
      </c>
      <c r="AD788" s="88" t="s">
        <v>55</v>
      </c>
    </row>
    <row r="789" spans="1:30" s="3" customFormat="1" ht="12" customHeight="1" hidden="1">
      <c r="A789" s="95"/>
      <c r="B789" s="87"/>
      <c r="C789" s="99"/>
      <c r="D789" s="99"/>
      <c r="E789" s="99"/>
      <c r="F789" s="99"/>
      <c r="G789" s="99"/>
      <c r="H789" s="99"/>
      <c r="I789" s="99"/>
      <c r="J789" s="99"/>
      <c r="K789" s="99"/>
      <c r="L789" s="99"/>
      <c r="M789" s="99"/>
      <c r="N789" s="99"/>
      <c r="O789" s="97"/>
      <c r="P789" s="88"/>
      <c r="Q789" s="88"/>
      <c r="R789" s="88"/>
      <c r="S789" s="88"/>
      <c r="T789" s="88"/>
      <c r="U789" s="88"/>
      <c r="V789" s="88"/>
      <c r="W789" s="88"/>
      <c r="X789" s="89"/>
      <c r="Y789" s="88"/>
      <c r="Z789" s="97"/>
      <c r="AA789" s="91"/>
      <c r="AB789" s="88"/>
      <c r="AC789" s="91"/>
      <c r="AD789" s="88"/>
    </row>
    <row r="790" spans="1:30" s="3" customFormat="1" ht="12" customHeight="1" hidden="1">
      <c r="A790" s="96" t="str">
        <f>IF(AND(Input!C$157&gt;0,Input!C165&gt;0,Input!D165="Comments Only"),UPPER(Input!C$157),"Hide")</f>
        <v>Hide</v>
      </c>
      <c r="B790" s="87">
        <f>IF(Input!C$165&gt;0,UPPER(Input!C$165),"")</f>
      </c>
      <c r="C790" s="98" t="s">
        <v>54</v>
      </c>
      <c r="D790" s="98"/>
      <c r="E790" s="98" t="s">
        <v>54</v>
      </c>
      <c r="F790" s="98"/>
      <c r="G790" s="98" t="s">
        <v>54</v>
      </c>
      <c r="H790" s="98"/>
      <c r="I790" s="98" t="s">
        <v>54</v>
      </c>
      <c r="J790" s="98"/>
      <c r="K790" s="98" t="s">
        <v>54</v>
      </c>
      <c r="L790" s="98"/>
      <c r="M790" s="98" t="s">
        <v>54</v>
      </c>
      <c r="N790" s="98"/>
      <c r="O790" s="88" t="s">
        <v>55</v>
      </c>
      <c r="P790" s="88" t="s">
        <v>55</v>
      </c>
      <c r="Q790" s="88"/>
      <c r="R790" s="88"/>
      <c r="S790" s="88"/>
      <c r="T790" s="88"/>
      <c r="U790" s="88"/>
      <c r="V790" s="88"/>
      <c r="W790" s="88"/>
      <c r="X790" s="89" t="s">
        <v>55</v>
      </c>
      <c r="Y790" s="88" t="s">
        <v>55</v>
      </c>
      <c r="Z790" s="97">
        <f>IF(B790&gt;0,B790,"")</f>
      </c>
      <c r="AA790" s="91" t="s">
        <v>56</v>
      </c>
      <c r="AB790" s="88" t="s">
        <v>55</v>
      </c>
      <c r="AC790" s="91" t="s">
        <v>56</v>
      </c>
      <c r="AD790" s="88" t="s">
        <v>55</v>
      </c>
    </row>
    <row r="791" spans="1:30" s="3" customFormat="1" ht="12" customHeight="1" hidden="1">
      <c r="A791" s="96"/>
      <c r="B791" s="87"/>
      <c r="C791" s="98"/>
      <c r="D791" s="98"/>
      <c r="E791" s="98"/>
      <c r="F791" s="98"/>
      <c r="G791" s="98"/>
      <c r="H791" s="98"/>
      <c r="I791" s="98"/>
      <c r="J791" s="98"/>
      <c r="K791" s="98"/>
      <c r="L791" s="98"/>
      <c r="M791" s="98"/>
      <c r="N791" s="98"/>
      <c r="O791" s="88"/>
      <c r="P791" s="88"/>
      <c r="Q791" s="88"/>
      <c r="R791" s="88"/>
      <c r="S791" s="88"/>
      <c r="T791" s="88"/>
      <c r="U791" s="88"/>
      <c r="V791" s="88"/>
      <c r="W791" s="88"/>
      <c r="X791" s="89"/>
      <c r="Y791" s="88"/>
      <c r="Z791" s="97"/>
      <c r="AA791" s="91"/>
      <c r="AB791" s="88"/>
      <c r="AC791" s="91"/>
      <c r="AD791" s="88"/>
    </row>
    <row r="792" spans="1:30" ht="12" customHeight="1" hidden="1">
      <c r="A792" s="96" t="str">
        <f>IF(AND(Input!C$157&gt;0,Input!C166&gt;0,Input!D166="Competitive"),UPPER(Input!C$157),"Hide")</f>
        <v>Hide</v>
      </c>
      <c r="B792" s="87">
        <f>IF(Input!C$166&gt;0,UPPER(Input!C$166),"")</f>
      </c>
      <c r="C792" s="107"/>
      <c r="D792" s="107"/>
      <c r="E792" s="107"/>
      <c r="F792" s="107"/>
      <c r="G792" s="107"/>
      <c r="H792" s="107"/>
      <c r="I792" s="107"/>
      <c r="J792" s="107"/>
      <c r="K792" s="107"/>
      <c r="L792" s="107"/>
      <c r="M792" s="107"/>
      <c r="N792" s="107"/>
      <c r="O792" s="107"/>
      <c r="P792" s="88">
        <f>(C792+E792+G792+M792)*0.1+(I792+K792)*0.05-O792</f>
        <v>0</v>
      </c>
      <c r="Q792" s="88">
        <f>SUM(INT(C792*100000),INT(E792*100000),INT(G792*100000),INT(I792*50000),INT(K792*50000),INT(M792*100000),-(O792*1000000))</f>
        <v>0</v>
      </c>
      <c r="R792" s="88">
        <f>IF(Q792&gt;0,(RANK(Q792,(Q$736,Q$744,Q$752,Q$760,Q$768,Q$776,Q$784,Q$792,Q$800,Q$808))),"")</f>
      </c>
      <c r="S792" s="88">
        <f>C792+E792</f>
        <v>0</v>
      </c>
      <c r="T792" s="88">
        <f>IF(S792&gt;0,(RANK(S792,(S$736,S$744,S$752,S$760,S$768,S$776,S$784,S$792,S$800,S$808))),"")</f>
      </c>
      <c r="U792" s="88">
        <f>I792+K792</f>
        <v>0</v>
      </c>
      <c r="V792" s="88">
        <f>IF(U792&gt;0,(RANK(U792,(U$736,U$744,U$752,U$760,U$768,U$776,U$784,U$792,U$800,U$808))),"")</f>
      </c>
      <c r="W792" s="106">
        <f>IF((AND(Q792&gt;0,S792&gt;0,U792&gt;0)),1000000-(R792*10000+T792*100+V792),0)</f>
        <v>0</v>
      </c>
      <c r="X792" s="89">
        <f>IF(P792&gt;=80,"I",IF(P792&gt;=60,"II",IF(P792&gt;=40,"III",IF(P792=0,"","IV"))))</f>
      </c>
      <c r="Y792" s="88">
        <f>IF(W792&gt;0,(RANK(W792,(W$736,W$744,W$752,W$760,W$768,W$776,W$784,W$792,W$800,W$808))),"")</f>
      </c>
      <c r="Z792" s="97">
        <f>IF(B792&gt;0,B792,"")</f>
      </c>
      <c r="AA792" s="103"/>
      <c r="AB792" s="88">
        <f>IF(AA792&gt;0,(RANK(AA792,(AA$736,AA$744,AA$752,AA$760,AA$768,AA$776,AA$784,AA$792,AA$800,AA$808))),"")</f>
      </c>
      <c r="AC792" s="103"/>
      <c r="AD792" s="88">
        <f>IF(AC792&gt;0,(RANK(AC792,(AC$736,AC$744,AC$752,AC$760,AC$768,AC$776,AC$784,AC$792,AC$800,AC$808))),"")</f>
      </c>
    </row>
    <row r="793" spans="1:30" ht="12" customHeight="1" hidden="1">
      <c r="A793" s="96"/>
      <c r="B793" s="87"/>
      <c r="C793" s="27">
        <f>IF(C792&gt;0,C792*0.1,"")</f>
      </c>
      <c r="D793" s="26">
        <f>IF(C792&gt;0,(RANK(C792,(C$736,C$744,C$752,C$760,C$768,C$776,C$784,C$792,C$800,C$808))),"")</f>
      </c>
      <c r="E793" s="27">
        <f>IF(E792&gt;0,E792*0.1,"")</f>
      </c>
      <c r="F793" s="26">
        <f>IF(E792&gt;0,(RANK(E792,(E$736,E$744,E$752,E$760,E$768,E$776,E$784,E$792,E$800,E$808))),"")</f>
      </c>
      <c r="G793" s="27">
        <f>IF(G792&gt;0,G792*0.1,"")</f>
      </c>
      <c r="H793" s="26">
        <f>IF(G792&gt;0,(RANK(G792,(G$736,G$744,G$752,G$760,G$768,G$776,G$784,G$792,G$800,G$808))),"")</f>
      </c>
      <c r="I793" s="27">
        <f>IF(I792&gt;0,I792*0.05,"")</f>
      </c>
      <c r="J793" s="26">
        <f>IF(I792&gt;0,(RANK(I792,(I$736,I$744,I$752,I$760,I$768,I$776,I$784,I$792,I$800,I$808))),"")</f>
      </c>
      <c r="K793" s="27">
        <f>IF(K792&gt;0,K792*0.05,"")</f>
      </c>
      <c r="L793" s="26">
        <f>IF(K792&gt;0,(RANK(K792,(K$736,K$744,K$752,K$760,K$768,K$776,K$784,K$792,K$800,K$808))),"")</f>
      </c>
      <c r="M793" s="27">
        <f>IF(M792&gt;0,M792*0.1,"")</f>
      </c>
      <c r="N793" s="26">
        <f>IF(M792&gt;0,(RANK(M792,(M$736,M$744,M$752,M$760,M$768,M$776,M$784,M$792,M$800,M$808))),"")</f>
      </c>
      <c r="O793" s="107"/>
      <c r="P793" s="88"/>
      <c r="Q793" s="88"/>
      <c r="R793" s="88"/>
      <c r="S793" s="88"/>
      <c r="T793" s="88"/>
      <c r="U793" s="88"/>
      <c r="V793" s="88"/>
      <c r="W793" s="106"/>
      <c r="X793" s="89"/>
      <c r="Y793" s="88"/>
      <c r="Z793" s="97"/>
      <c r="AA793" s="103"/>
      <c r="AB793" s="88"/>
      <c r="AC793" s="103"/>
      <c r="AD793" s="88"/>
    </row>
    <row r="794" spans="1:30" s="3" customFormat="1" ht="12" customHeight="1" hidden="1">
      <c r="A794" s="92" t="str">
        <f>IF(AND(Input!C$157&gt;0,Input!C166&gt;0,Input!D166="Festival"),UPPER(Input!C$157),"Hide")</f>
        <v>Hide</v>
      </c>
      <c r="B794" s="86">
        <f>IF(Input!C$166&gt;0,(UPPER(Input!C$166)&amp;" (Scores)"),"")</f>
      </c>
      <c r="C794" s="104"/>
      <c r="D794" s="104"/>
      <c r="E794" s="104"/>
      <c r="F794" s="104"/>
      <c r="G794" s="104"/>
      <c r="H794" s="104"/>
      <c r="I794" s="104"/>
      <c r="J794" s="104"/>
      <c r="K794" s="104"/>
      <c r="L794" s="104"/>
      <c r="M794" s="104"/>
      <c r="N794" s="104"/>
      <c r="O794" s="48"/>
      <c r="P794" s="49">
        <f>(C794+E794+G794+M794)*0.1+(I794+K794)*0.05-O794</f>
        <v>0</v>
      </c>
      <c r="Q794" s="90"/>
      <c r="R794" s="90"/>
      <c r="S794" s="90"/>
      <c r="T794" s="90"/>
      <c r="U794" s="90"/>
      <c r="V794" s="90"/>
      <c r="W794" s="90"/>
      <c r="X794" s="102"/>
      <c r="Y794" s="101"/>
      <c r="Z794" s="105">
        <f>IF(B794&gt;0,B794,"")</f>
      </c>
      <c r="AA794" s="100"/>
      <c r="AB794" s="101"/>
      <c r="AC794" s="100"/>
      <c r="AD794" s="101"/>
    </row>
    <row r="795" spans="1:30" s="3" customFormat="1" ht="12" customHeight="1" hidden="1">
      <c r="A795" s="93"/>
      <c r="B795" s="86"/>
      <c r="C795" s="90" t="s">
        <v>57</v>
      </c>
      <c r="D795" s="90"/>
      <c r="E795" s="90"/>
      <c r="F795" s="90"/>
      <c r="G795" s="90"/>
      <c r="H795" s="90"/>
      <c r="I795" s="90"/>
      <c r="J795" s="90"/>
      <c r="K795" s="90"/>
      <c r="L795" s="90"/>
      <c r="M795" s="90"/>
      <c r="N795" s="90"/>
      <c r="O795" s="90"/>
      <c r="P795" s="90"/>
      <c r="Q795" s="90"/>
      <c r="R795" s="90"/>
      <c r="S795" s="90"/>
      <c r="T795" s="90"/>
      <c r="U795" s="90"/>
      <c r="V795" s="90"/>
      <c r="W795" s="90"/>
      <c r="X795" s="102"/>
      <c r="Y795" s="101"/>
      <c r="Z795" s="105"/>
      <c r="AA795" s="100"/>
      <c r="AB795" s="101"/>
      <c r="AC795" s="100"/>
      <c r="AD795" s="101"/>
    </row>
    <row r="796" spans="1:30" s="3" customFormat="1" ht="12" customHeight="1" hidden="1">
      <c r="A796" s="94" t="str">
        <f>IF(AND(Input!C$157&gt;0,Input!C166&gt;0,Input!D166="Festival"),UPPER(Input!C$157),"Hide")</f>
        <v>Hide</v>
      </c>
      <c r="B796" s="87">
        <f>IF(Input!C$166&gt;0,UPPER(Input!C$166),"")</f>
      </c>
      <c r="C796" s="99">
        <f>IF(C794&gt;=160,"I",IF(C794&gt;=120,"II",IF(C794&gt;=80,"III",IF(C794=0,"","IV"))))</f>
      </c>
      <c r="D796" s="99"/>
      <c r="E796" s="99">
        <f>IF(E794&gt;=160,"I",IF(E794&gt;=120,"II",IF(E794&gt;=80,"III",IF(E794=0,"","IV"))))</f>
      </c>
      <c r="F796" s="99"/>
      <c r="G796" s="99">
        <f>IF(G794&gt;=160,"I",IF(G794&gt;=120,"II",IF(G794&gt;=80,"III",IF(G794=0,"","IV"))))</f>
      </c>
      <c r="H796" s="99"/>
      <c r="I796" s="99">
        <f>IF(I794&gt;=160,"I",IF(I794&gt;=120,"II",IF(I794&gt;=80,"III",IF(I794=0,"","IV"))))</f>
      </c>
      <c r="J796" s="99"/>
      <c r="K796" s="99">
        <f>IF(K794&gt;=160,"I",IF(K794&gt;=120,"II",IF(K794&gt;=80,"III",IF(K794=0,"","IV"))))</f>
      </c>
      <c r="L796" s="99"/>
      <c r="M796" s="99">
        <f>IF(M794&gt;=160,"I",IF(M794&gt;=120,"II",IF(M794&gt;=80,"III",IF(M794=0,"","IV"))))</f>
      </c>
      <c r="N796" s="99"/>
      <c r="O796" s="97">
        <f>IF(O794&gt;0,"Penalty Applied","")</f>
      </c>
      <c r="P796" s="88" t="s">
        <v>55</v>
      </c>
      <c r="Q796" s="88"/>
      <c r="R796" s="88"/>
      <c r="S796" s="88"/>
      <c r="T796" s="88"/>
      <c r="U796" s="88"/>
      <c r="V796" s="88"/>
      <c r="W796" s="88"/>
      <c r="X796" s="89">
        <f>IF(P794&gt;=80,"I",IF(P794&gt;=60,"II",IF(P794&gt;=40,"III",IF(P794=0,"","IV"))))</f>
      </c>
      <c r="Y796" s="88" t="s">
        <v>55</v>
      </c>
      <c r="Z796" s="97">
        <f>IF(B796&gt;0,B796,"")</f>
      </c>
      <c r="AA796" s="91" t="s">
        <v>55</v>
      </c>
      <c r="AB796" s="88" t="s">
        <v>55</v>
      </c>
      <c r="AC796" s="91" t="s">
        <v>55</v>
      </c>
      <c r="AD796" s="88" t="s">
        <v>55</v>
      </c>
    </row>
    <row r="797" spans="1:30" s="3" customFormat="1" ht="12" customHeight="1" hidden="1">
      <c r="A797" s="95"/>
      <c r="B797" s="87"/>
      <c r="C797" s="99"/>
      <c r="D797" s="99"/>
      <c r="E797" s="99"/>
      <c r="F797" s="99"/>
      <c r="G797" s="99"/>
      <c r="H797" s="99"/>
      <c r="I797" s="99"/>
      <c r="J797" s="99"/>
      <c r="K797" s="99"/>
      <c r="L797" s="99"/>
      <c r="M797" s="99"/>
      <c r="N797" s="99"/>
      <c r="O797" s="97"/>
      <c r="P797" s="88"/>
      <c r="Q797" s="88"/>
      <c r="R797" s="88"/>
      <c r="S797" s="88"/>
      <c r="T797" s="88"/>
      <c r="U797" s="88"/>
      <c r="V797" s="88"/>
      <c r="W797" s="88"/>
      <c r="X797" s="89"/>
      <c r="Y797" s="88"/>
      <c r="Z797" s="97"/>
      <c r="AA797" s="91"/>
      <c r="AB797" s="88"/>
      <c r="AC797" s="91"/>
      <c r="AD797" s="88"/>
    </row>
    <row r="798" spans="1:30" s="3" customFormat="1" ht="12" customHeight="1" hidden="1">
      <c r="A798" s="96" t="str">
        <f>IF(AND(Input!C$157&gt;0,Input!C166&gt;0,Input!D166="Comments Only"),UPPER(Input!C$157),"Hide")</f>
        <v>Hide</v>
      </c>
      <c r="B798" s="87">
        <f>IF(Input!C$166&gt;0,UPPER(Input!C$166),"")</f>
      </c>
      <c r="C798" s="98" t="s">
        <v>54</v>
      </c>
      <c r="D798" s="98"/>
      <c r="E798" s="98" t="s">
        <v>54</v>
      </c>
      <c r="F798" s="98"/>
      <c r="G798" s="98" t="s">
        <v>54</v>
      </c>
      <c r="H798" s="98"/>
      <c r="I798" s="98" t="s">
        <v>54</v>
      </c>
      <c r="J798" s="98"/>
      <c r="K798" s="98" t="s">
        <v>54</v>
      </c>
      <c r="L798" s="98"/>
      <c r="M798" s="98" t="s">
        <v>54</v>
      </c>
      <c r="N798" s="98"/>
      <c r="O798" s="88" t="s">
        <v>55</v>
      </c>
      <c r="P798" s="88" t="s">
        <v>55</v>
      </c>
      <c r="Q798" s="88"/>
      <c r="R798" s="88"/>
      <c r="S798" s="88"/>
      <c r="T798" s="88"/>
      <c r="U798" s="88"/>
      <c r="V798" s="88"/>
      <c r="W798" s="88"/>
      <c r="X798" s="89" t="s">
        <v>55</v>
      </c>
      <c r="Y798" s="88" t="s">
        <v>55</v>
      </c>
      <c r="Z798" s="97">
        <f>IF(B798&gt;0,B798,"")</f>
      </c>
      <c r="AA798" s="91" t="s">
        <v>56</v>
      </c>
      <c r="AB798" s="88" t="s">
        <v>55</v>
      </c>
      <c r="AC798" s="91" t="s">
        <v>56</v>
      </c>
      <c r="AD798" s="88" t="s">
        <v>55</v>
      </c>
    </row>
    <row r="799" spans="1:30" s="3" customFormat="1" ht="12" customHeight="1" hidden="1">
      <c r="A799" s="96"/>
      <c r="B799" s="87"/>
      <c r="C799" s="98"/>
      <c r="D799" s="98"/>
      <c r="E799" s="98"/>
      <c r="F799" s="98"/>
      <c r="G799" s="98"/>
      <c r="H799" s="98"/>
      <c r="I799" s="98"/>
      <c r="J799" s="98"/>
      <c r="K799" s="98"/>
      <c r="L799" s="98"/>
      <c r="M799" s="98"/>
      <c r="N799" s="98"/>
      <c r="O799" s="88"/>
      <c r="P799" s="88"/>
      <c r="Q799" s="88"/>
      <c r="R799" s="88"/>
      <c r="S799" s="88"/>
      <c r="T799" s="88"/>
      <c r="U799" s="88"/>
      <c r="V799" s="88"/>
      <c r="W799" s="88"/>
      <c r="X799" s="89"/>
      <c r="Y799" s="88"/>
      <c r="Z799" s="97"/>
      <c r="AA799" s="91"/>
      <c r="AB799" s="88"/>
      <c r="AC799" s="91"/>
      <c r="AD799" s="88"/>
    </row>
    <row r="800" spans="1:30" ht="12" customHeight="1" hidden="1">
      <c r="A800" s="96" t="str">
        <f>IF(AND(Input!C$157&gt;0,Input!C167&gt;0,Input!D167="Competitive"),UPPER(Input!C$157),"Hide")</f>
        <v>Hide</v>
      </c>
      <c r="B800" s="87">
        <f>IF(Input!C$167&gt;0,UPPER(Input!C$167),"")</f>
      </c>
      <c r="C800" s="107"/>
      <c r="D800" s="107"/>
      <c r="E800" s="107"/>
      <c r="F800" s="107"/>
      <c r="G800" s="107"/>
      <c r="H800" s="107"/>
      <c r="I800" s="107"/>
      <c r="J800" s="107"/>
      <c r="K800" s="107"/>
      <c r="L800" s="107"/>
      <c r="M800" s="107"/>
      <c r="N800" s="107"/>
      <c r="O800" s="107"/>
      <c r="P800" s="88">
        <f>(C800+E800+G800+M800)*0.1+(I800+K800)*0.05-O800</f>
        <v>0</v>
      </c>
      <c r="Q800" s="88">
        <f>SUM(INT(C800*100000),INT(E800*100000),INT(G800*100000),INT(I800*50000),INT(K800*50000),INT(M800*100000),-(O800*1000000))</f>
        <v>0</v>
      </c>
      <c r="R800" s="88">
        <f>IF(Q800&gt;0,(RANK(Q800,(Q$736,Q$744,Q$752,Q$760,Q$768,Q$776,Q$784,Q$792,Q$800,Q$808))),"")</f>
      </c>
      <c r="S800" s="88">
        <f>C800+E800</f>
        <v>0</v>
      </c>
      <c r="T800" s="88">
        <f>IF(S800&gt;0,(RANK(S800,(S$736,S$744,S$752,S$760,S$768,S$776,S$784,S$792,S$800,S$808))),"")</f>
      </c>
      <c r="U800" s="88">
        <f>I800+K800</f>
        <v>0</v>
      </c>
      <c r="V800" s="88">
        <f>IF(U800&gt;0,(RANK(U800,(U$736,U$744,U$752,U$760,U$768,U$776,U$784,U$792,U$800,U$808))),"")</f>
      </c>
      <c r="W800" s="106">
        <f>IF((AND(Q800&gt;0,S800&gt;0,U800&gt;0)),1000000-(R800*10000+T800*100+V800),0)</f>
        <v>0</v>
      </c>
      <c r="X800" s="89">
        <f>IF(P800&gt;=80,"I",IF(P800&gt;=60,"II",IF(P800&gt;=40,"III",IF(P800=0,"","IV"))))</f>
      </c>
      <c r="Y800" s="88">
        <f>IF(W800&gt;0,(RANK(W800,(W$736,W$744,W$752,W$760,W$768,W$776,W$784,W$792,W$800,W$808))),"")</f>
      </c>
      <c r="Z800" s="97">
        <f>IF(B800&gt;0,B800,"")</f>
      </c>
      <c r="AA800" s="103"/>
      <c r="AB800" s="88">
        <f>IF(AA800&gt;0,(RANK(AA800,(AA$736,AA$744,AA$752,AA$760,AA$768,AA$776,AA$784,AA$792,AA$800,AA$808))),"")</f>
      </c>
      <c r="AC800" s="103"/>
      <c r="AD800" s="88">
        <f>IF(AC800&gt;0,(RANK(AC800,(AC$736,AC$744,AC$752,AC$760,AC$768,AC$776,AC$784,AC$792,AC$800,AC$808))),"")</f>
      </c>
    </row>
    <row r="801" spans="1:30" ht="12" customHeight="1" hidden="1">
      <c r="A801" s="96"/>
      <c r="B801" s="87"/>
      <c r="C801" s="27">
        <f>IF(C800&gt;0,C800*0.1,"")</f>
      </c>
      <c r="D801" s="26">
        <f>IF(C800&gt;0,(RANK(C800,(C$736,C$744,C$752,C$760,C$768,C$776,C$784,C$792,C$800,C$808))),"")</f>
      </c>
      <c r="E801" s="27">
        <f>IF(E800&gt;0,E800*0.1,"")</f>
      </c>
      <c r="F801" s="26">
        <f>IF(E800&gt;0,(RANK(E800,(E$736,E$744,E$752,E$760,E$768,E$776,E$784,E$792,E$800,E$808))),"")</f>
      </c>
      <c r="G801" s="27">
        <f>IF(G800&gt;0,G800*0.1,"")</f>
      </c>
      <c r="H801" s="26">
        <f>IF(G800&gt;0,(RANK(G800,(G$736,G$744,G$752,G$760,G$768,G$776,G$784,G$792,G$800,G$808))),"")</f>
      </c>
      <c r="I801" s="27">
        <f>IF(I800&gt;0,I800*0.05,"")</f>
      </c>
      <c r="J801" s="26">
        <f>IF(I800&gt;0,(RANK(I800,(I$736,I$744,I$752,I$760,I$768,I$776,I$784,I$792,I$800,I$808))),"")</f>
      </c>
      <c r="K801" s="27">
        <f>IF(K800&gt;0,K800*0.05,"")</f>
      </c>
      <c r="L801" s="26">
        <f>IF(K800&gt;0,(RANK(K800,(K$736,K$744,K$752,K$760,K$768,K$776,K$784,K$792,K$800,K$808))),"")</f>
      </c>
      <c r="M801" s="27">
        <f>IF(M800&gt;0,M800*0.1,"")</f>
      </c>
      <c r="N801" s="26">
        <f>IF(M800&gt;0,(RANK(M800,(M$736,M$744,M$752,M$760,M$768,M$776,M$784,M$792,M$800,M$808))),"")</f>
      </c>
      <c r="O801" s="107"/>
      <c r="P801" s="88"/>
      <c r="Q801" s="88"/>
      <c r="R801" s="88"/>
      <c r="S801" s="88"/>
      <c r="T801" s="88"/>
      <c r="U801" s="88"/>
      <c r="V801" s="88"/>
      <c r="W801" s="106"/>
      <c r="X801" s="89"/>
      <c r="Y801" s="88"/>
      <c r="Z801" s="97"/>
      <c r="AA801" s="103"/>
      <c r="AB801" s="88"/>
      <c r="AC801" s="103"/>
      <c r="AD801" s="88"/>
    </row>
    <row r="802" spans="1:30" s="3" customFormat="1" ht="12" customHeight="1" hidden="1">
      <c r="A802" s="92" t="str">
        <f>IF(AND(Input!C$157&gt;0,Input!C167&gt;0,Input!D167="Festival"),UPPER(Input!C$157),"Hide")</f>
        <v>Hide</v>
      </c>
      <c r="B802" s="86">
        <f>IF(Input!C$167&gt;0,(UPPER(Input!C$167)&amp;" (Scores)"),"")</f>
      </c>
      <c r="C802" s="104"/>
      <c r="D802" s="104"/>
      <c r="E802" s="104"/>
      <c r="F802" s="104"/>
      <c r="G802" s="104"/>
      <c r="H802" s="104"/>
      <c r="I802" s="104"/>
      <c r="J802" s="104"/>
      <c r="K802" s="104"/>
      <c r="L802" s="104"/>
      <c r="M802" s="104"/>
      <c r="N802" s="104"/>
      <c r="O802" s="48"/>
      <c r="P802" s="49">
        <f>(C802+E802+G802+M802)*0.1+(I802+K802)*0.05-O802</f>
        <v>0</v>
      </c>
      <c r="Q802" s="90"/>
      <c r="R802" s="90"/>
      <c r="S802" s="90"/>
      <c r="T802" s="90"/>
      <c r="U802" s="90"/>
      <c r="V802" s="90"/>
      <c r="W802" s="90"/>
      <c r="X802" s="102"/>
      <c r="Y802" s="101"/>
      <c r="Z802" s="105">
        <f>IF(B802&gt;0,B802,"")</f>
      </c>
      <c r="AA802" s="100"/>
      <c r="AB802" s="101"/>
      <c r="AC802" s="100"/>
      <c r="AD802" s="101"/>
    </row>
    <row r="803" spans="1:30" s="3" customFormat="1" ht="12" customHeight="1" hidden="1">
      <c r="A803" s="93"/>
      <c r="B803" s="86"/>
      <c r="C803" s="90" t="s">
        <v>57</v>
      </c>
      <c r="D803" s="90"/>
      <c r="E803" s="90"/>
      <c r="F803" s="90"/>
      <c r="G803" s="90"/>
      <c r="H803" s="90"/>
      <c r="I803" s="90"/>
      <c r="J803" s="90"/>
      <c r="K803" s="90"/>
      <c r="L803" s="90"/>
      <c r="M803" s="90"/>
      <c r="N803" s="90"/>
      <c r="O803" s="90"/>
      <c r="P803" s="90"/>
      <c r="Q803" s="90"/>
      <c r="R803" s="90"/>
      <c r="S803" s="90"/>
      <c r="T803" s="90"/>
      <c r="U803" s="90"/>
      <c r="V803" s="90"/>
      <c r="W803" s="90"/>
      <c r="X803" s="102"/>
      <c r="Y803" s="101"/>
      <c r="Z803" s="105"/>
      <c r="AA803" s="100"/>
      <c r="AB803" s="101"/>
      <c r="AC803" s="100"/>
      <c r="AD803" s="101"/>
    </row>
    <row r="804" spans="1:30" s="3" customFormat="1" ht="12" customHeight="1" hidden="1">
      <c r="A804" s="94" t="str">
        <f>IF(AND(Input!C$157&gt;0,Input!C167&gt;0,Input!D167="Festival"),UPPER(Input!C$157),"Hide")</f>
        <v>Hide</v>
      </c>
      <c r="B804" s="87">
        <f>IF(Input!C$167&gt;0,UPPER(Input!C$167),"")</f>
      </c>
      <c r="C804" s="99">
        <f>IF(C802&gt;=160,"I",IF(C802&gt;=120,"II",IF(C802&gt;=80,"III",IF(C802=0,"","IV"))))</f>
      </c>
      <c r="D804" s="99"/>
      <c r="E804" s="99">
        <f>IF(E802&gt;=160,"I",IF(E802&gt;=120,"II",IF(E802&gt;=80,"III",IF(E802=0,"","IV"))))</f>
      </c>
      <c r="F804" s="99"/>
      <c r="G804" s="99">
        <f>IF(G802&gt;=160,"I",IF(G802&gt;=120,"II",IF(G802&gt;=80,"III",IF(G802=0,"","IV"))))</f>
      </c>
      <c r="H804" s="99"/>
      <c r="I804" s="99">
        <f>IF(I802&gt;=160,"I",IF(I802&gt;=120,"II",IF(I802&gt;=80,"III",IF(I802=0,"","IV"))))</f>
      </c>
      <c r="J804" s="99"/>
      <c r="K804" s="99">
        <f>IF(K802&gt;=160,"I",IF(K802&gt;=120,"II",IF(K802&gt;=80,"III",IF(K802=0,"","IV"))))</f>
      </c>
      <c r="L804" s="99"/>
      <c r="M804" s="99">
        <f>IF(M802&gt;=160,"I",IF(M802&gt;=120,"II",IF(M802&gt;=80,"III",IF(M802=0,"","IV"))))</f>
      </c>
      <c r="N804" s="99"/>
      <c r="O804" s="97">
        <f>IF(O802&gt;0,"Penalty Applied","")</f>
      </c>
      <c r="P804" s="88" t="s">
        <v>55</v>
      </c>
      <c r="Q804" s="88"/>
      <c r="R804" s="88"/>
      <c r="S804" s="88"/>
      <c r="T804" s="88"/>
      <c r="U804" s="88"/>
      <c r="V804" s="88"/>
      <c r="W804" s="88"/>
      <c r="X804" s="89">
        <f>IF(P802&gt;=80,"I",IF(P802&gt;=60,"II",IF(P802&gt;=40,"III",IF(P802=0,"","IV"))))</f>
      </c>
      <c r="Y804" s="88" t="s">
        <v>55</v>
      </c>
      <c r="Z804" s="97">
        <f>IF(B804&gt;0,B804,"")</f>
      </c>
      <c r="AA804" s="91" t="s">
        <v>55</v>
      </c>
      <c r="AB804" s="88" t="s">
        <v>55</v>
      </c>
      <c r="AC804" s="91" t="s">
        <v>55</v>
      </c>
      <c r="AD804" s="88" t="s">
        <v>55</v>
      </c>
    </row>
    <row r="805" spans="1:30" s="3" customFormat="1" ht="12" customHeight="1" hidden="1">
      <c r="A805" s="95"/>
      <c r="B805" s="87"/>
      <c r="C805" s="99"/>
      <c r="D805" s="99"/>
      <c r="E805" s="99"/>
      <c r="F805" s="99"/>
      <c r="G805" s="99"/>
      <c r="H805" s="99"/>
      <c r="I805" s="99"/>
      <c r="J805" s="99"/>
      <c r="K805" s="99"/>
      <c r="L805" s="99"/>
      <c r="M805" s="99"/>
      <c r="N805" s="99"/>
      <c r="O805" s="97"/>
      <c r="P805" s="88"/>
      <c r="Q805" s="88"/>
      <c r="R805" s="88"/>
      <c r="S805" s="88"/>
      <c r="T805" s="88"/>
      <c r="U805" s="88"/>
      <c r="V805" s="88"/>
      <c r="W805" s="88"/>
      <c r="X805" s="89"/>
      <c r="Y805" s="88"/>
      <c r="Z805" s="97"/>
      <c r="AA805" s="91"/>
      <c r="AB805" s="88"/>
      <c r="AC805" s="91"/>
      <c r="AD805" s="88"/>
    </row>
    <row r="806" spans="1:30" s="3" customFormat="1" ht="12" customHeight="1" hidden="1">
      <c r="A806" s="96" t="str">
        <f>IF(AND(Input!C$157&gt;0,Input!C167&gt;0,Input!D167="Comments Only"),UPPER(Input!C$157),"Hide")</f>
        <v>Hide</v>
      </c>
      <c r="B806" s="87">
        <f>IF(Input!C$167&gt;0,UPPER(Input!C$167),"")</f>
      </c>
      <c r="C806" s="98" t="s">
        <v>54</v>
      </c>
      <c r="D806" s="98"/>
      <c r="E806" s="98" t="s">
        <v>54</v>
      </c>
      <c r="F806" s="98"/>
      <c r="G806" s="98" t="s">
        <v>54</v>
      </c>
      <c r="H806" s="98"/>
      <c r="I806" s="98" t="s">
        <v>54</v>
      </c>
      <c r="J806" s="98"/>
      <c r="K806" s="98" t="s">
        <v>54</v>
      </c>
      <c r="L806" s="98"/>
      <c r="M806" s="98" t="s">
        <v>54</v>
      </c>
      <c r="N806" s="98"/>
      <c r="O806" s="88" t="s">
        <v>55</v>
      </c>
      <c r="P806" s="88" t="s">
        <v>55</v>
      </c>
      <c r="Q806" s="88"/>
      <c r="R806" s="88"/>
      <c r="S806" s="88"/>
      <c r="T806" s="88"/>
      <c r="U806" s="88"/>
      <c r="V806" s="88"/>
      <c r="W806" s="88"/>
      <c r="X806" s="89" t="s">
        <v>55</v>
      </c>
      <c r="Y806" s="88" t="s">
        <v>55</v>
      </c>
      <c r="Z806" s="97">
        <f>IF(B806&gt;0,B806,"")</f>
      </c>
      <c r="AA806" s="91" t="s">
        <v>56</v>
      </c>
      <c r="AB806" s="88" t="s">
        <v>55</v>
      </c>
      <c r="AC806" s="91" t="s">
        <v>56</v>
      </c>
      <c r="AD806" s="88" t="s">
        <v>55</v>
      </c>
    </row>
    <row r="807" spans="1:30" s="3" customFormat="1" ht="12" customHeight="1" hidden="1">
      <c r="A807" s="96"/>
      <c r="B807" s="87"/>
      <c r="C807" s="98"/>
      <c r="D807" s="98"/>
      <c r="E807" s="98"/>
      <c r="F807" s="98"/>
      <c r="G807" s="98"/>
      <c r="H807" s="98"/>
      <c r="I807" s="98"/>
      <c r="J807" s="98"/>
      <c r="K807" s="98"/>
      <c r="L807" s="98"/>
      <c r="M807" s="98"/>
      <c r="N807" s="98"/>
      <c r="O807" s="88"/>
      <c r="P807" s="88"/>
      <c r="Q807" s="88"/>
      <c r="R807" s="88"/>
      <c r="S807" s="88"/>
      <c r="T807" s="88"/>
      <c r="U807" s="88"/>
      <c r="V807" s="88"/>
      <c r="W807" s="88"/>
      <c r="X807" s="89"/>
      <c r="Y807" s="88"/>
      <c r="Z807" s="97"/>
      <c r="AA807" s="91"/>
      <c r="AB807" s="88"/>
      <c r="AC807" s="91"/>
      <c r="AD807" s="88"/>
    </row>
    <row r="808" spans="1:30" ht="12" customHeight="1" hidden="1">
      <c r="A808" s="96" t="str">
        <f>IF(AND(Input!C$157&gt;0,Input!C168&gt;0,Input!D168="Competitive"),UPPER(Input!C$157),"Hide")</f>
        <v>Hide</v>
      </c>
      <c r="B808" s="87">
        <f>IF(Input!C$168&gt;0,UPPER(Input!C$168),"")</f>
      </c>
      <c r="C808" s="107"/>
      <c r="D808" s="107"/>
      <c r="E808" s="107"/>
      <c r="F808" s="107"/>
      <c r="G808" s="107"/>
      <c r="H808" s="107"/>
      <c r="I808" s="107"/>
      <c r="J808" s="107"/>
      <c r="K808" s="107"/>
      <c r="L808" s="107"/>
      <c r="M808" s="107"/>
      <c r="N808" s="107"/>
      <c r="O808" s="107"/>
      <c r="P808" s="88">
        <f>(C808+E808+G808+M808)*0.1+(I808+K808)*0.05-O808</f>
        <v>0</v>
      </c>
      <c r="Q808" s="88">
        <f>SUM(INT(C808*100000),INT(E808*100000),INT(G808*100000),INT(I808*50000),INT(K808*50000),INT(M808*100000),-(O808*1000000))</f>
        <v>0</v>
      </c>
      <c r="R808" s="88">
        <f>IF(Q808&gt;0,(RANK(Q808,(Q$736,Q$744,Q$752,Q$760,Q$768,Q$776,Q$784,Q$792,Q$800,Q$808))),"")</f>
      </c>
      <c r="S808" s="88">
        <f>C808+E808</f>
        <v>0</v>
      </c>
      <c r="T808" s="88">
        <f>IF(S808&gt;0,(RANK(S808,(S$736,S$744,S$752,S$760,S$768,S$776,S$784,S$792,S$800,S$808))),"")</f>
      </c>
      <c r="U808" s="88">
        <f>I808+K808</f>
        <v>0</v>
      </c>
      <c r="V808" s="88">
        <f>IF(U808&gt;0,(RANK(U808,(U$736,U$744,U$752,U$760,U$768,U$776,U$784,U$792,U$800,U$808))),"")</f>
      </c>
      <c r="W808" s="106">
        <f>IF((AND(Q808&gt;0,S808&gt;0,U808&gt;0)),1000000-(R808*10000+T808*100+V808),0)</f>
        <v>0</v>
      </c>
      <c r="X808" s="89">
        <f>IF(P808&gt;=80,"I",IF(P808&gt;=60,"II",IF(P808&gt;=40,"III",IF(P808=0,"","IV"))))</f>
      </c>
      <c r="Y808" s="88">
        <f>IF(W808&gt;0,(RANK(W808,(W$736,W$744,W$752,W$760,W$768,W$776,W$784,W$792,W$800,W$808))),"")</f>
      </c>
      <c r="Z808" s="97">
        <f>IF(B808&gt;0,B808,"")</f>
      </c>
      <c r="AA808" s="103"/>
      <c r="AB808" s="88">
        <f>IF(AA808&gt;0,(RANK(AA808,(AA$736,AA$744,AA$752,AA$760,AA$768,AA$776,AA$784,AA$792,AA$800,AA$808))),"")</f>
      </c>
      <c r="AC808" s="103"/>
      <c r="AD808" s="88">
        <f>IF(AC808&gt;0,(RANK(AC808,(AC$736,AC$744,AC$752,AC$760,AC$768,AC$776,AC$784,AC$792,AC$800,AC$808))),"")</f>
      </c>
    </row>
    <row r="809" spans="1:30" ht="12" customHeight="1" hidden="1">
      <c r="A809" s="96"/>
      <c r="B809" s="87"/>
      <c r="C809" s="27">
        <f>IF(C808&gt;0,C808*0.1,"")</f>
      </c>
      <c r="D809" s="26">
        <f>IF(C808&gt;0,(RANK(C808,(C$736,C$744,C$752,C$760,C$768,C$776,C$784,C$792,C$800,C$808))),"")</f>
      </c>
      <c r="E809" s="27">
        <f>IF(E808&gt;0,E808*0.1,"")</f>
      </c>
      <c r="F809" s="26">
        <f>IF(E808&gt;0,(RANK(E808,(E$736,E$744,E$752,E$760,E$768,E$776,E$784,E$792,E$800,E$808))),"")</f>
      </c>
      <c r="G809" s="27">
        <f>IF(G808&gt;0,G808*0.1,"")</f>
      </c>
      <c r="H809" s="26">
        <f>IF(G808&gt;0,(RANK(G808,(G$736,G$744,G$752,G$760,G$768,G$776,G$784,G$792,G$800,G$808))),"")</f>
      </c>
      <c r="I809" s="27">
        <f>IF(I808&gt;0,I808*0.05,"")</f>
      </c>
      <c r="J809" s="26">
        <f>IF(I808&gt;0,(RANK(I808,(I$736,I$744,I$752,I$760,I$768,I$776,I$784,I$792,I$800,I$808))),"")</f>
      </c>
      <c r="K809" s="27">
        <f>IF(K808&gt;0,K808*0.05,"")</f>
      </c>
      <c r="L809" s="26">
        <f>IF(K808&gt;0,(RANK(K808,(K$736,K$744,K$752,K$760,K$768,K$776,K$784,K$792,K$800,K$808))),"")</f>
      </c>
      <c r="M809" s="27">
        <f>IF(M808&gt;0,M808*0.1,"")</f>
      </c>
      <c r="N809" s="26">
        <f>IF(M808&gt;0,(RANK(M808,(M$736,M$744,M$752,M$760,M$768,M$776,M$784,M$792,M$800,M$808))),"")</f>
      </c>
      <c r="O809" s="107"/>
      <c r="P809" s="88"/>
      <c r="Q809" s="88"/>
      <c r="R809" s="88"/>
      <c r="S809" s="88"/>
      <c r="T809" s="88"/>
      <c r="U809" s="88"/>
      <c r="V809" s="88"/>
      <c r="W809" s="106"/>
      <c r="X809" s="89"/>
      <c r="Y809" s="88"/>
      <c r="Z809" s="97"/>
      <c r="AA809" s="103"/>
      <c r="AB809" s="88"/>
      <c r="AC809" s="103"/>
      <c r="AD809" s="88"/>
    </row>
    <row r="810" spans="1:30" s="3" customFormat="1" ht="12" customHeight="1" hidden="1">
      <c r="A810" s="92" t="str">
        <f>IF(AND(Input!C$157&gt;0,Input!C168&gt;0,Input!D168="Festival"),UPPER(Input!C$157),"Hide")</f>
        <v>Hide</v>
      </c>
      <c r="B810" s="86">
        <f>IF(Input!C$168&gt;0,(UPPER(Input!C$168)&amp;" (Scores)"),"")</f>
      </c>
      <c r="C810" s="104"/>
      <c r="D810" s="104"/>
      <c r="E810" s="104"/>
      <c r="F810" s="104"/>
      <c r="G810" s="104"/>
      <c r="H810" s="104"/>
      <c r="I810" s="104"/>
      <c r="J810" s="104"/>
      <c r="K810" s="104"/>
      <c r="L810" s="104"/>
      <c r="M810" s="104"/>
      <c r="N810" s="104"/>
      <c r="O810" s="48"/>
      <c r="P810" s="49">
        <f>(C810+E810+G810+M810)*0.1+(I810+K810)*0.05-O810</f>
        <v>0</v>
      </c>
      <c r="Q810" s="90"/>
      <c r="R810" s="90"/>
      <c r="S810" s="90"/>
      <c r="T810" s="90"/>
      <c r="U810" s="90"/>
      <c r="V810" s="90"/>
      <c r="W810" s="90"/>
      <c r="X810" s="102"/>
      <c r="Y810" s="101"/>
      <c r="Z810" s="105">
        <f>IF(B810&gt;0,B810,"")</f>
      </c>
      <c r="AA810" s="100"/>
      <c r="AB810" s="101"/>
      <c r="AC810" s="100"/>
      <c r="AD810" s="101"/>
    </row>
    <row r="811" spans="1:30" s="3" customFormat="1" ht="12" customHeight="1" hidden="1">
      <c r="A811" s="93"/>
      <c r="B811" s="86"/>
      <c r="C811" s="90" t="s">
        <v>57</v>
      </c>
      <c r="D811" s="90"/>
      <c r="E811" s="90"/>
      <c r="F811" s="90"/>
      <c r="G811" s="90"/>
      <c r="H811" s="90"/>
      <c r="I811" s="90"/>
      <c r="J811" s="90"/>
      <c r="K811" s="90"/>
      <c r="L811" s="90"/>
      <c r="M811" s="90"/>
      <c r="N811" s="90"/>
      <c r="O811" s="90"/>
      <c r="P811" s="90"/>
      <c r="Q811" s="90"/>
      <c r="R811" s="90"/>
      <c r="S811" s="90"/>
      <c r="T811" s="90"/>
      <c r="U811" s="90"/>
      <c r="V811" s="90"/>
      <c r="W811" s="90"/>
      <c r="X811" s="102"/>
      <c r="Y811" s="101"/>
      <c r="Z811" s="105"/>
      <c r="AA811" s="100"/>
      <c r="AB811" s="101"/>
      <c r="AC811" s="100"/>
      <c r="AD811" s="101"/>
    </row>
    <row r="812" spans="1:30" s="3" customFormat="1" ht="12" customHeight="1" hidden="1">
      <c r="A812" s="94" t="str">
        <f>IF(AND(Input!C$157&gt;0,Input!C168&gt;0,Input!D168="Festival"),UPPER(Input!C$157),"Hide")</f>
        <v>Hide</v>
      </c>
      <c r="B812" s="87">
        <f>IF(Input!C$168&gt;0,UPPER(Input!C$168),"")</f>
      </c>
      <c r="C812" s="99">
        <f>IF(C810&gt;=160,"I",IF(C810&gt;=120,"II",IF(C810&gt;=80,"III",IF(C810=0,"","IV"))))</f>
      </c>
      <c r="D812" s="99"/>
      <c r="E812" s="99">
        <f>IF(E810&gt;=160,"I",IF(E810&gt;=120,"II",IF(E810&gt;=80,"III",IF(E810=0,"","IV"))))</f>
      </c>
      <c r="F812" s="99"/>
      <c r="G812" s="99">
        <f>IF(G810&gt;=160,"I",IF(G810&gt;=120,"II",IF(G810&gt;=80,"III",IF(G810=0,"","IV"))))</f>
      </c>
      <c r="H812" s="99"/>
      <c r="I812" s="99">
        <f>IF(I810&gt;=160,"I",IF(I810&gt;=120,"II",IF(I810&gt;=80,"III",IF(I810=0,"","IV"))))</f>
      </c>
      <c r="J812" s="99"/>
      <c r="K812" s="99">
        <f>IF(K810&gt;=160,"I",IF(K810&gt;=120,"II",IF(K810&gt;=80,"III",IF(K810=0,"","IV"))))</f>
      </c>
      <c r="L812" s="99"/>
      <c r="M812" s="99">
        <f>IF(M810&gt;=160,"I",IF(M810&gt;=120,"II",IF(M810&gt;=80,"III",IF(M810=0,"","IV"))))</f>
      </c>
      <c r="N812" s="99"/>
      <c r="O812" s="97">
        <f>IF(O810&gt;0,"Penalty Applied","")</f>
      </c>
      <c r="P812" s="88" t="s">
        <v>55</v>
      </c>
      <c r="Q812" s="88"/>
      <c r="R812" s="88"/>
      <c r="S812" s="88"/>
      <c r="T812" s="88"/>
      <c r="U812" s="88"/>
      <c r="V812" s="88"/>
      <c r="W812" s="88"/>
      <c r="X812" s="89">
        <f>IF(P810&gt;=80,"I",IF(P810&gt;=60,"II",IF(P810&gt;=40,"III",IF(P810=0,"","IV"))))</f>
      </c>
      <c r="Y812" s="88" t="s">
        <v>55</v>
      </c>
      <c r="Z812" s="97">
        <f>IF(B812&gt;0,B812,"")</f>
      </c>
      <c r="AA812" s="91" t="s">
        <v>55</v>
      </c>
      <c r="AB812" s="88" t="s">
        <v>55</v>
      </c>
      <c r="AC812" s="91" t="s">
        <v>55</v>
      </c>
      <c r="AD812" s="88" t="s">
        <v>55</v>
      </c>
    </row>
    <row r="813" spans="1:30" s="3" customFormat="1" ht="12" customHeight="1" hidden="1">
      <c r="A813" s="95"/>
      <c r="B813" s="87"/>
      <c r="C813" s="99"/>
      <c r="D813" s="99"/>
      <c r="E813" s="99"/>
      <c r="F813" s="99"/>
      <c r="G813" s="99"/>
      <c r="H813" s="99"/>
      <c r="I813" s="99"/>
      <c r="J813" s="99"/>
      <c r="K813" s="99"/>
      <c r="L813" s="99"/>
      <c r="M813" s="99"/>
      <c r="N813" s="99"/>
      <c r="O813" s="97"/>
      <c r="P813" s="88"/>
      <c r="Q813" s="88"/>
      <c r="R813" s="88"/>
      <c r="S813" s="88"/>
      <c r="T813" s="88"/>
      <c r="U813" s="88"/>
      <c r="V813" s="88"/>
      <c r="W813" s="88"/>
      <c r="X813" s="89"/>
      <c r="Y813" s="88"/>
      <c r="Z813" s="97"/>
      <c r="AA813" s="91"/>
      <c r="AB813" s="88"/>
      <c r="AC813" s="91"/>
      <c r="AD813" s="88"/>
    </row>
    <row r="814" spans="1:30" s="3" customFormat="1" ht="12" customHeight="1" hidden="1">
      <c r="A814" s="96" t="str">
        <f>IF(AND(Input!C$157&gt;0,Input!C168&gt;0,Input!D168="Comments Only"),UPPER(Input!C$157),"Hide")</f>
        <v>Hide</v>
      </c>
      <c r="B814" s="87">
        <f>IF(Input!C$168&gt;0,UPPER(Input!C$168),"")</f>
      </c>
      <c r="C814" s="98" t="s">
        <v>54</v>
      </c>
      <c r="D814" s="98"/>
      <c r="E814" s="98" t="s">
        <v>54</v>
      </c>
      <c r="F814" s="98"/>
      <c r="G814" s="98" t="s">
        <v>54</v>
      </c>
      <c r="H814" s="98"/>
      <c r="I814" s="98" t="s">
        <v>54</v>
      </c>
      <c r="J814" s="98"/>
      <c r="K814" s="98" t="s">
        <v>54</v>
      </c>
      <c r="L814" s="98"/>
      <c r="M814" s="98" t="s">
        <v>54</v>
      </c>
      <c r="N814" s="98"/>
      <c r="O814" s="88" t="s">
        <v>55</v>
      </c>
      <c r="P814" s="88" t="s">
        <v>55</v>
      </c>
      <c r="Q814" s="88"/>
      <c r="R814" s="88"/>
      <c r="S814" s="88"/>
      <c r="T814" s="88"/>
      <c r="U814" s="88"/>
      <c r="V814" s="88"/>
      <c r="W814" s="88"/>
      <c r="X814" s="89" t="s">
        <v>55</v>
      </c>
      <c r="Y814" s="88" t="s">
        <v>55</v>
      </c>
      <c r="Z814" s="97">
        <f>IF(B814&gt;0,B814,"")</f>
      </c>
      <c r="AA814" s="91" t="s">
        <v>56</v>
      </c>
      <c r="AB814" s="88" t="s">
        <v>55</v>
      </c>
      <c r="AC814" s="91" t="s">
        <v>56</v>
      </c>
      <c r="AD814" s="88" t="s">
        <v>55</v>
      </c>
    </row>
    <row r="815" spans="1:30" s="3" customFormat="1" ht="12" customHeight="1" hidden="1">
      <c r="A815" s="96"/>
      <c r="B815" s="87"/>
      <c r="C815" s="98"/>
      <c r="D815" s="98"/>
      <c r="E815" s="98"/>
      <c r="F815" s="98"/>
      <c r="G815" s="98"/>
      <c r="H815" s="98"/>
      <c r="I815" s="98"/>
      <c r="J815" s="98"/>
      <c r="K815" s="98"/>
      <c r="L815" s="98"/>
      <c r="M815" s="98"/>
      <c r="N815" s="98"/>
      <c r="O815" s="88"/>
      <c r="P815" s="88"/>
      <c r="Q815" s="88"/>
      <c r="R815" s="88"/>
      <c r="S815" s="88"/>
      <c r="T815" s="88"/>
      <c r="U815" s="88"/>
      <c r="V815" s="88"/>
      <c r="W815" s="88"/>
      <c r="X815" s="89"/>
      <c r="Y815" s="88"/>
      <c r="Z815" s="97"/>
      <c r="AA815" s="91"/>
      <c r="AB815" s="88"/>
      <c r="AC815" s="91"/>
      <c r="AD815" s="88"/>
    </row>
    <row r="816" spans="1:30" ht="4.5" customHeight="1" hidden="1">
      <c r="A816" s="39" t="str">
        <f>IF(B736="","Hide","")</f>
        <v>Hide</v>
      </c>
      <c r="B816" s="40"/>
      <c r="C816" s="41"/>
      <c r="D816" s="42"/>
      <c r="E816" s="41"/>
      <c r="F816" s="42"/>
      <c r="G816" s="41"/>
      <c r="H816" s="42"/>
      <c r="I816" s="41"/>
      <c r="J816" s="42"/>
      <c r="K816" s="41"/>
      <c r="L816" s="42"/>
      <c r="M816" s="41"/>
      <c r="N816" s="42"/>
      <c r="O816" s="43"/>
      <c r="P816" s="43"/>
      <c r="Q816" s="43"/>
      <c r="R816" s="43"/>
      <c r="S816" s="43"/>
      <c r="T816" s="43"/>
      <c r="U816" s="43"/>
      <c r="V816" s="43"/>
      <c r="W816" s="44"/>
      <c r="X816" s="42"/>
      <c r="Y816" s="42"/>
      <c r="Z816" s="45"/>
      <c r="AA816" s="46"/>
      <c r="AB816" s="47"/>
      <c r="AC816" s="46"/>
      <c r="AD816" s="47"/>
    </row>
    <row r="817" spans="1:30" ht="12">
      <c r="A817" s="117" t="s">
        <v>50</v>
      </c>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row>
    <row r="818" spans="1:30" ht="12">
      <c r="A818" s="84" t="str">
        <f>Input!B2</f>
        <v>KMEA Automated Recap Sheet - Standard/Prelims Format - Version 2.1, Build 2011.09.05</v>
      </c>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c r="AA818" s="84"/>
      <c r="AB818" s="84"/>
      <c r="AC818" s="84"/>
      <c r="AD818" s="84"/>
    </row>
    <row r="819" spans="1:30" ht="12">
      <c r="A819" s="84" t="s">
        <v>83</v>
      </c>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c r="AA819" s="84"/>
      <c r="AB819" s="84"/>
      <c r="AC819" s="84"/>
      <c r="AD819" s="84"/>
    </row>
    <row r="820" spans="1:30" ht="12">
      <c r="A820" s="119" t="s">
        <v>84</v>
      </c>
      <c r="B820" s="120"/>
      <c r="C820" s="120"/>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row>
    <row r="821" spans="1:30" ht="12">
      <c r="A821" s="84" t="s">
        <v>85</v>
      </c>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c r="AA821" s="84"/>
      <c r="AB821" s="84"/>
      <c r="AC821" s="84"/>
      <c r="AD821" s="84"/>
    </row>
    <row r="822" spans="1:30" ht="12">
      <c r="A822" s="84" t="s">
        <v>86</v>
      </c>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c r="AA822" s="84"/>
      <c r="AB822" s="84"/>
      <c r="AC822" s="84"/>
      <c r="AD822" s="84"/>
    </row>
    <row r="823" spans="1:30" ht="31.5" customHeight="1">
      <c r="A823" s="85"/>
      <c r="B823" s="85"/>
      <c r="C823" s="85"/>
      <c r="D823" s="85"/>
      <c r="E823" s="85"/>
      <c r="F823" s="85"/>
      <c r="G823" s="85"/>
      <c r="H823" s="85"/>
      <c r="I823" s="85"/>
      <c r="J823" s="85"/>
      <c r="K823" s="85"/>
      <c r="L823" s="85"/>
      <c r="M823" s="85"/>
      <c r="N823" s="85"/>
      <c r="O823" s="85"/>
      <c r="P823" s="85"/>
      <c r="Q823" s="85"/>
      <c r="R823" s="85"/>
      <c r="S823" s="85"/>
      <c r="T823" s="85"/>
      <c r="U823" s="85"/>
      <c r="V823" s="85"/>
      <c r="W823" s="85"/>
      <c r="X823" s="85"/>
      <c r="Y823" s="85"/>
      <c r="Z823" s="85"/>
      <c r="AA823" s="85"/>
      <c r="AB823" s="85"/>
      <c r="AC823" s="85"/>
      <c r="AD823" s="85"/>
    </row>
  </sheetData>
  <sheetProtection password="8CEB" sheet="1" objects="1" scenarios="1" formatColumns="0" formatRows="0" selectLockedCells="1"/>
  <mergeCells count="9541">
    <mergeCell ref="A820:AD820"/>
    <mergeCell ref="A821:AD821"/>
    <mergeCell ref="B800:B801"/>
    <mergeCell ref="A794:A795"/>
    <mergeCell ref="A796:A797"/>
    <mergeCell ref="A802:A803"/>
    <mergeCell ref="B794:B795"/>
    <mergeCell ref="B796:B797"/>
    <mergeCell ref="A804:A805"/>
    <mergeCell ref="Z810:Z811"/>
    <mergeCell ref="B780:B781"/>
    <mergeCell ref="B782:B783"/>
    <mergeCell ref="B784:B785"/>
    <mergeCell ref="B786:B787"/>
    <mergeCell ref="B762:B763"/>
    <mergeCell ref="B764:B765"/>
    <mergeCell ref="B766:B767"/>
    <mergeCell ref="B768:B769"/>
    <mergeCell ref="B770:B771"/>
    <mergeCell ref="B772:B773"/>
    <mergeCell ref="A762:A763"/>
    <mergeCell ref="A764:A765"/>
    <mergeCell ref="A770:A771"/>
    <mergeCell ref="A772:A773"/>
    <mergeCell ref="A766:A767"/>
    <mergeCell ref="A768:A769"/>
    <mergeCell ref="A782:A783"/>
    <mergeCell ref="A778:A779"/>
    <mergeCell ref="A780:A781"/>
    <mergeCell ref="B727:B728"/>
    <mergeCell ref="B729:B730"/>
    <mergeCell ref="B731:B732"/>
    <mergeCell ref="B733:B734"/>
    <mergeCell ref="A729:A730"/>
    <mergeCell ref="A731:A732"/>
    <mergeCell ref="A727:A728"/>
    <mergeCell ref="A740:A741"/>
    <mergeCell ref="B695:B696"/>
    <mergeCell ref="B697:B698"/>
    <mergeCell ref="B699:B700"/>
    <mergeCell ref="B701:B702"/>
    <mergeCell ref="B713:B714"/>
    <mergeCell ref="B715:B716"/>
    <mergeCell ref="B736:B737"/>
    <mergeCell ref="B738:B739"/>
    <mergeCell ref="B709:B710"/>
    <mergeCell ref="B661:B662"/>
    <mergeCell ref="B681:B682"/>
    <mergeCell ref="B683:B684"/>
    <mergeCell ref="B685:B686"/>
    <mergeCell ref="B663:B664"/>
    <mergeCell ref="B665:B666"/>
    <mergeCell ref="B667:B668"/>
    <mergeCell ref="B669:B670"/>
    <mergeCell ref="B675:B676"/>
    <mergeCell ref="B677:B678"/>
    <mergeCell ref="A665:A666"/>
    <mergeCell ref="A667:A668"/>
    <mergeCell ref="A673:A674"/>
    <mergeCell ref="A675:A676"/>
    <mergeCell ref="A671:A672"/>
    <mergeCell ref="A699:A700"/>
    <mergeCell ref="A669:A670"/>
    <mergeCell ref="A657:A658"/>
    <mergeCell ref="A659:A660"/>
    <mergeCell ref="A652:A653"/>
    <mergeCell ref="A655:A656"/>
    <mergeCell ref="B655:B656"/>
    <mergeCell ref="B657:B658"/>
    <mergeCell ref="B659:B660"/>
    <mergeCell ref="B488:B489"/>
    <mergeCell ref="B490:B491"/>
    <mergeCell ref="B470:B471"/>
    <mergeCell ref="B472:B473"/>
    <mergeCell ref="B474:B475"/>
    <mergeCell ref="B482:B483"/>
    <mergeCell ref="A462:A463"/>
    <mergeCell ref="B460:B461"/>
    <mergeCell ref="B462:B463"/>
    <mergeCell ref="A458:A459"/>
    <mergeCell ref="A460:A461"/>
    <mergeCell ref="B486:B487"/>
    <mergeCell ref="A468:A469"/>
    <mergeCell ref="A464:A465"/>
    <mergeCell ref="B464:B465"/>
    <mergeCell ref="A470:A471"/>
    <mergeCell ref="B442:B443"/>
    <mergeCell ref="A446:A447"/>
    <mergeCell ref="B444:B445"/>
    <mergeCell ref="B446:B447"/>
    <mergeCell ref="A442:A443"/>
    <mergeCell ref="A438:A439"/>
    <mergeCell ref="A440:A441"/>
    <mergeCell ref="A444:A445"/>
    <mergeCell ref="B440:B441"/>
    <mergeCell ref="A422:A423"/>
    <mergeCell ref="A424:A425"/>
    <mergeCell ref="B420:B421"/>
    <mergeCell ref="B422:B423"/>
    <mergeCell ref="B424:B425"/>
    <mergeCell ref="B438:B439"/>
    <mergeCell ref="B434:B435"/>
    <mergeCell ref="B436:B437"/>
    <mergeCell ref="A436:A437"/>
    <mergeCell ref="A434:A435"/>
    <mergeCell ref="A416:A417"/>
    <mergeCell ref="B412:B413"/>
    <mergeCell ref="B414:B415"/>
    <mergeCell ref="B416:B417"/>
    <mergeCell ref="A412:A413"/>
    <mergeCell ref="B418:B419"/>
    <mergeCell ref="A418:A419"/>
    <mergeCell ref="B339:B340"/>
    <mergeCell ref="B341:B342"/>
    <mergeCell ref="B343:B344"/>
    <mergeCell ref="A339:A340"/>
    <mergeCell ref="A337:A338"/>
    <mergeCell ref="A414:A415"/>
    <mergeCell ref="A389:A390"/>
    <mergeCell ref="A391:A392"/>
    <mergeCell ref="A401:A402"/>
    <mergeCell ref="A385:A386"/>
    <mergeCell ref="Z685:Z686"/>
    <mergeCell ref="A333:A334"/>
    <mergeCell ref="A335:A336"/>
    <mergeCell ref="B331:B332"/>
    <mergeCell ref="B333:B334"/>
    <mergeCell ref="B335:B336"/>
    <mergeCell ref="A331:A332"/>
    <mergeCell ref="B337:B338"/>
    <mergeCell ref="A341:A342"/>
    <mergeCell ref="A343:A344"/>
    <mergeCell ref="Z644:Z645"/>
    <mergeCell ref="Z812:Z813"/>
    <mergeCell ref="A252:A253"/>
    <mergeCell ref="A254:A255"/>
    <mergeCell ref="B252:B253"/>
    <mergeCell ref="B254:B255"/>
    <mergeCell ref="B256:B257"/>
    <mergeCell ref="Z796:Z797"/>
    <mergeCell ref="Z798:Z799"/>
    <mergeCell ref="Z800:Z801"/>
    <mergeCell ref="Z612:Z613"/>
    <mergeCell ref="Z614:Z615"/>
    <mergeCell ref="Z616:Z617"/>
    <mergeCell ref="Z618:Z619"/>
    <mergeCell ref="Z624:Z625"/>
    <mergeCell ref="Z746:Z747"/>
    <mergeCell ref="Z628:Z629"/>
    <mergeCell ref="Z630:Z631"/>
    <mergeCell ref="Z632:Z633"/>
    <mergeCell ref="Z634:Z635"/>
    <mergeCell ref="Z582:Z583"/>
    <mergeCell ref="Z584:Z585"/>
    <mergeCell ref="Z586:Z587"/>
    <mergeCell ref="Z596:Z597"/>
    <mergeCell ref="Z598:Z599"/>
    <mergeCell ref="Z592:Z593"/>
    <mergeCell ref="Z551:Z552"/>
    <mergeCell ref="Z553:Z554"/>
    <mergeCell ref="Z563:Z564"/>
    <mergeCell ref="Z565:Z566"/>
    <mergeCell ref="Z539:Z540"/>
    <mergeCell ref="Z580:Z581"/>
    <mergeCell ref="Z571:Z572"/>
    <mergeCell ref="Z567:Z568"/>
    <mergeCell ref="Z503:Z504"/>
    <mergeCell ref="Z505:Z506"/>
    <mergeCell ref="Z519:Z520"/>
    <mergeCell ref="Z521:Z522"/>
    <mergeCell ref="Z507:Z508"/>
    <mergeCell ref="Z533:Z534"/>
    <mergeCell ref="Z523:Z524"/>
    <mergeCell ref="Z422:Z423"/>
    <mergeCell ref="Z414:Z415"/>
    <mergeCell ref="Z438:Z439"/>
    <mergeCell ref="Z409:Z410"/>
    <mergeCell ref="Z499:Z500"/>
    <mergeCell ref="Z501:Z502"/>
    <mergeCell ref="Z426:Z427"/>
    <mergeCell ref="Z440:Z441"/>
    <mergeCell ref="Z462:Z463"/>
    <mergeCell ref="Z474:Z475"/>
    <mergeCell ref="Z397:Z398"/>
    <mergeCell ref="Z399:Z400"/>
    <mergeCell ref="Z379:Z380"/>
    <mergeCell ref="Z389:Z390"/>
    <mergeCell ref="Z403:Z404"/>
    <mergeCell ref="Z418:Z419"/>
    <mergeCell ref="Z369:Z370"/>
    <mergeCell ref="Z371:Z372"/>
    <mergeCell ref="Z363:Z364"/>
    <mergeCell ref="Z365:Z366"/>
    <mergeCell ref="Z375:Z376"/>
    <mergeCell ref="Z381:Z382"/>
    <mergeCell ref="Z345:Z346"/>
    <mergeCell ref="Z351:Z352"/>
    <mergeCell ref="Z310:Z311"/>
    <mergeCell ref="Z324:Z325"/>
    <mergeCell ref="Z359:Z360"/>
    <mergeCell ref="Z361:Z362"/>
    <mergeCell ref="Z341:Z342"/>
    <mergeCell ref="Z258:Z259"/>
    <mergeCell ref="Z262:Z263"/>
    <mergeCell ref="Z276:Z277"/>
    <mergeCell ref="Z278:Z279"/>
    <mergeCell ref="Z266:Z267"/>
    <mergeCell ref="Z326:Z327"/>
    <mergeCell ref="Z223:Z224"/>
    <mergeCell ref="Z219:Z220"/>
    <mergeCell ref="Z239:Z240"/>
    <mergeCell ref="Z245:Z246"/>
    <mergeCell ref="Z250:Z251"/>
    <mergeCell ref="Z256:Z257"/>
    <mergeCell ref="Z171:Z172"/>
    <mergeCell ref="Z209:Z210"/>
    <mergeCell ref="Z195:Z196"/>
    <mergeCell ref="Z185:Z186"/>
    <mergeCell ref="Z187:Z188"/>
    <mergeCell ref="Z211:Z212"/>
    <mergeCell ref="Z144:Z145"/>
    <mergeCell ref="Z146:Z147"/>
    <mergeCell ref="Z148:Z149"/>
    <mergeCell ref="Z154:Z155"/>
    <mergeCell ref="Z166:Z167"/>
    <mergeCell ref="Z164:Z165"/>
    <mergeCell ref="Z108:Z109"/>
    <mergeCell ref="Z120:Z121"/>
    <mergeCell ref="Z136:Z137"/>
    <mergeCell ref="Z138:Z139"/>
    <mergeCell ref="Z116:Z117"/>
    <mergeCell ref="Z142:Z143"/>
    <mergeCell ref="B77:B78"/>
    <mergeCell ref="A81:A82"/>
    <mergeCell ref="A83:A84"/>
    <mergeCell ref="B79:B80"/>
    <mergeCell ref="B81:B82"/>
    <mergeCell ref="B83:B84"/>
    <mergeCell ref="A79:A80"/>
    <mergeCell ref="B67:B68"/>
    <mergeCell ref="B69:B70"/>
    <mergeCell ref="A73:A74"/>
    <mergeCell ref="A75:A76"/>
    <mergeCell ref="B71:B72"/>
    <mergeCell ref="B73:B74"/>
    <mergeCell ref="B75:B76"/>
    <mergeCell ref="A71:A72"/>
    <mergeCell ref="A67:A68"/>
    <mergeCell ref="B55:B56"/>
    <mergeCell ref="B57:B58"/>
    <mergeCell ref="B59:B60"/>
    <mergeCell ref="B61:B62"/>
    <mergeCell ref="B63:B64"/>
    <mergeCell ref="B65:B66"/>
    <mergeCell ref="B43:B44"/>
    <mergeCell ref="B45:B46"/>
    <mergeCell ref="B47:B48"/>
    <mergeCell ref="B49:B50"/>
    <mergeCell ref="B51:B52"/>
    <mergeCell ref="B53:B54"/>
    <mergeCell ref="A25:A26"/>
    <mergeCell ref="A27:A28"/>
    <mergeCell ref="B23:B24"/>
    <mergeCell ref="B25:B26"/>
    <mergeCell ref="B27:B28"/>
    <mergeCell ref="B31:B32"/>
    <mergeCell ref="Z79:Z80"/>
    <mergeCell ref="Z81:Z82"/>
    <mergeCell ref="Z83:Z84"/>
    <mergeCell ref="Z85:Z86"/>
    <mergeCell ref="B19:B20"/>
    <mergeCell ref="B21:B22"/>
    <mergeCell ref="B33:B34"/>
    <mergeCell ref="B35:B36"/>
    <mergeCell ref="B37:B38"/>
    <mergeCell ref="B39:B40"/>
    <mergeCell ref="Z7:Z8"/>
    <mergeCell ref="Z9:Z10"/>
    <mergeCell ref="Z11:Z12"/>
    <mergeCell ref="Z15:Z16"/>
    <mergeCell ref="Z55:Z56"/>
    <mergeCell ref="Z57:Z58"/>
    <mergeCell ref="Z23:Z24"/>
    <mergeCell ref="Z25:Z26"/>
    <mergeCell ref="Z27:Z28"/>
    <mergeCell ref="Z31:Z32"/>
    <mergeCell ref="B7:B8"/>
    <mergeCell ref="B9:B10"/>
    <mergeCell ref="B11:B12"/>
    <mergeCell ref="B13:B14"/>
    <mergeCell ref="E13:F14"/>
    <mergeCell ref="G13:H14"/>
    <mergeCell ref="C7:D7"/>
    <mergeCell ref="E7:F7"/>
    <mergeCell ref="G7:H7"/>
    <mergeCell ref="B15:B16"/>
    <mergeCell ref="B17:B18"/>
    <mergeCell ref="C13:D14"/>
    <mergeCell ref="V17:V18"/>
    <mergeCell ref="V19:V20"/>
    <mergeCell ref="U13:U14"/>
    <mergeCell ref="C15:D15"/>
    <mergeCell ref="O15:O16"/>
    <mergeCell ref="I13:J14"/>
    <mergeCell ref="M15:N15"/>
    <mergeCell ref="A387:A388"/>
    <mergeCell ref="A381:A382"/>
    <mergeCell ref="A383:A384"/>
    <mergeCell ref="X401:X402"/>
    <mergeCell ref="Y401:Y402"/>
    <mergeCell ref="U409:U410"/>
    <mergeCell ref="A403:A404"/>
    <mergeCell ref="A393:A394"/>
    <mergeCell ref="A395:A396"/>
    <mergeCell ref="A409:A410"/>
    <mergeCell ref="A397:A398"/>
    <mergeCell ref="A399:A400"/>
    <mergeCell ref="A405:A406"/>
    <mergeCell ref="A407:A408"/>
    <mergeCell ref="I407:J408"/>
    <mergeCell ref="G409:H410"/>
    <mergeCell ref="I409:J410"/>
    <mergeCell ref="I401:J402"/>
    <mergeCell ref="C401:D402"/>
    <mergeCell ref="E401:F402"/>
    <mergeCell ref="AB409:AB410"/>
    <mergeCell ref="AC409:AC410"/>
    <mergeCell ref="AD409:AD410"/>
    <mergeCell ref="W409:W410"/>
    <mergeCell ref="X409:X410"/>
    <mergeCell ref="Y409:Y410"/>
    <mergeCell ref="AA409:AA410"/>
    <mergeCell ref="S407:S408"/>
    <mergeCell ref="T407:T408"/>
    <mergeCell ref="B29:B30"/>
    <mergeCell ref="T409:T410"/>
    <mergeCell ref="O407:O408"/>
    <mergeCell ref="P407:P408"/>
    <mergeCell ref="Q407:Q408"/>
    <mergeCell ref="R407:R408"/>
    <mergeCell ref="G407:H408"/>
    <mergeCell ref="B41:B42"/>
    <mergeCell ref="K409:L410"/>
    <mergeCell ref="K407:L408"/>
    <mergeCell ref="M407:N408"/>
    <mergeCell ref="M409:N410"/>
    <mergeCell ref="V409:V410"/>
    <mergeCell ref="O409:O410"/>
    <mergeCell ref="P409:P410"/>
    <mergeCell ref="Q409:Q410"/>
    <mergeCell ref="R409:R410"/>
    <mergeCell ref="S409:S410"/>
    <mergeCell ref="X407:X408"/>
    <mergeCell ref="Y407:Y408"/>
    <mergeCell ref="AA407:AA408"/>
    <mergeCell ref="U407:U408"/>
    <mergeCell ref="V407:V408"/>
    <mergeCell ref="W407:W408"/>
    <mergeCell ref="AD407:AD408"/>
    <mergeCell ref="Z405:Z406"/>
    <mergeCell ref="Z407:Z408"/>
    <mergeCell ref="AB405:AB406"/>
    <mergeCell ref="AC405:AC406"/>
    <mergeCell ref="AD405:AD406"/>
    <mergeCell ref="AB407:AB408"/>
    <mergeCell ref="AC407:AC408"/>
    <mergeCell ref="K405:L405"/>
    <mergeCell ref="V405:V406"/>
    <mergeCell ref="M405:N405"/>
    <mergeCell ref="Q405:Q406"/>
    <mergeCell ref="R405:R406"/>
    <mergeCell ref="S405:S406"/>
    <mergeCell ref="C406:P406"/>
    <mergeCell ref="G405:H405"/>
    <mergeCell ref="I405:J405"/>
    <mergeCell ref="X405:X406"/>
    <mergeCell ref="Y405:Y406"/>
    <mergeCell ref="AA405:AA406"/>
    <mergeCell ref="T405:T406"/>
    <mergeCell ref="U405:U406"/>
    <mergeCell ref="W405:W406"/>
    <mergeCell ref="AA401:AA402"/>
    <mergeCell ref="AB401:AB402"/>
    <mergeCell ref="Z401:Z402"/>
    <mergeCell ref="T401:T402"/>
    <mergeCell ref="U401:U402"/>
    <mergeCell ref="V401:V402"/>
    <mergeCell ref="G401:H402"/>
    <mergeCell ref="Y399:Y400"/>
    <mergeCell ref="Q399:Q400"/>
    <mergeCell ref="R399:R400"/>
    <mergeCell ref="S399:S400"/>
    <mergeCell ref="T399:T400"/>
    <mergeCell ref="K399:L400"/>
    <mergeCell ref="M399:N400"/>
    <mergeCell ref="K401:L402"/>
    <mergeCell ref="M401:N402"/>
    <mergeCell ref="AA399:AA400"/>
    <mergeCell ref="V397:V398"/>
    <mergeCell ref="AB399:AB400"/>
    <mergeCell ref="AC399:AC400"/>
    <mergeCell ref="U399:U400"/>
    <mergeCell ref="V399:V400"/>
    <mergeCell ref="W399:W400"/>
    <mergeCell ref="X399:X400"/>
    <mergeCell ref="AB397:AB398"/>
    <mergeCell ref="W397:W398"/>
    <mergeCell ref="Y397:Y398"/>
    <mergeCell ref="AA397:AA398"/>
    <mergeCell ref="T397:T398"/>
    <mergeCell ref="U397:U398"/>
    <mergeCell ref="AD393:AD394"/>
    <mergeCell ref="Y395:Y396"/>
    <mergeCell ref="T395:T396"/>
    <mergeCell ref="AD397:AD398"/>
    <mergeCell ref="U395:U396"/>
    <mergeCell ref="Z393:Z394"/>
    <mergeCell ref="C397:D397"/>
    <mergeCell ref="E397:F397"/>
    <mergeCell ref="G397:H397"/>
    <mergeCell ref="I397:J397"/>
    <mergeCell ref="K397:L397"/>
    <mergeCell ref="M397:N397"/>
    <mergeCell ref="AA395:AA396"/>
    <mergeCell ref="AB395:AB396"/>
    <mergeCell ref="V395:V396"/>
    <mergeCell ref="W395:W396"/>
    <mergeCell ref="X395:X396"/>
    <mergeCell ref="Z395:Z396"/>
    <mergeCell ref="T393:T394"/>
    <mergeCell ref="AC393:AC394"/>
    <mergeCell ref="U393:U394"/>
    <mergeCell ref="V393:V394"/>
    <mergeCell ref="W393:W394"/>
    <mergeCell ref="X393:X394"/>
    <mergeCell ref="Y393:Y394"/>
    <mergeCell ref="AA393:AA394"/>
    <mergeCell ref="AB393:AB394"/>
    <mergeCell ref="U391:U392"/>
    <mergeCell ref="V391:V392"/>
    <mergeCell ref="O391:O392"/>
    <mergeCell ref="P391:P392"/>
    <mergeCell ref="C389:D389"/>
    <mergeCell ref="E389:F389"/>
    <mergeCell ref="C391:D392"/>
    <mergeCell ref="E391:F392"/>
    <mergeCell ref="C390:P390"/>
    <mergeCell ref="G391:H392"/>
    <mergeCell ref="AA391:AA392"/>
    <mergeCell ref="AB391:AB392"/>
    <mergeCell ref="X391:X392"/>
    <mergeCell ref="Z391:Z392"/>
    <mergeCell ref="C393:D394"/>
    <mergeCell ref="E393:F394"/>
    <mergeCell ref="G393:H394"/>
    <mergeCell ref="Y391:Y392"/>
    <mergeCell ref="S391:S392"/>
    <mergeCell ref="T391:T392"/>
    <mergeCell ref="G389:H389"/>
    <mergeCell ref="I389:J389"/>
    <mergeCell ref="K389:L389"/>
    <mergeCell ref="V389:V390"/>
    <mergeCell ref="M389:N389"/>
    <mergeCell ref="Q389:Q390"/>
    <mergeCell ref="R389:R390"/>
    <mergeCell ref="S389:S390"/>
    <mergeCell ref="V387:V388"/>
    <mergeCell ref="W387:W388"/>
    <mergeCell ref="Z387:Z388"/>
    <mergeCell ref="V385:V386"/>
    <mergeCell ref="AB389:AB390"/>
    <mergeCell ref="T389:T390"/>
    <mergeCell ref="U389:U390"/>
    <mergeCell ref="AB385:AB386"/>
    <mergeCell ref="W385:W386"/>
    <mergeCell ref="X385:X386"/>
    <mergeCell ref="AC383:AC384"/>
    <mergeCell ref="W383:W384"/>
    <mergeCell ref="X383:X384"/>
    <mergeCell ref="Z383:Z384"/>
    <mergeCell ref="Y383:Y384"/>
    <mergeCell ref="S387:S388"/>
    <mergeCell ref="AA385:AA386"/>
    <mergeCell ref="AA387:AA388"/>
    <mergeCell ref="T387:T388"/>
    <mergeCell ref="U387:U388"/>
    <mergeCell ref="Y385:Y386"/>
    <mergeCell ref="Z385:Z386"/>
    <mergeCell ref="W379:W380"/>
    <mergeCell ref="X379:X380"/>
    <mergeCell ref="AB383:AB384"/>
    <mergeCell ref="Y379:Y380"/>
    <mergeCell ref="V379:V380"/>
    <mergeCell ref="U383:U384"/>
    <mergeCell ref="V383:V384"/>
    <mergeCell ref="AA381:AA382"/>
    <mergeCell ref="V381:V382"/>
    <mergeCell ref="S385:S386"/>
    <mergeCell ref="T385:T386"/>
    <mergeCell ref="S379:S380"/>
    <mergeCell ref="T379:T380"/>
    <mergeCell ref="U379:U380"/>
    <mergeCell ref="R385:R386"/>
    <mergeCell ref="Y381:Y382"/>
    <mergeCell ref="W381:W382"/>
    <mergeCell ref="X381:X382"/>
    <mergeCell ref="R381:R382"/>
    <mergeCell ref="R383:R384"/>
    <mergeCell ref="U381:U382"/>
    <mergeCell ref="U385:U386"/>
    <mergeCell ref="S383:S384"/>
    <mergeCell ref="T383:T384"/>
    <mergeCell ref="M381:N381"/>
    <mergeCell ref="C382:P382"/>
    <mergeCell ref="G381:H381"/>
    <mergeCell ref="I381:J381"/>
    <mergeCell ref="Q381:Q382"/>
    <mergeCell ref="Q385:Q386"/>
    <mergeCell ref="Q383:Q384"/>
    <mergeCell ref="G385:H386"/>
    <mergeCell ref="I385:J386"/>
    <mergeCell ref="K385:L386"/>
    <mergeCell ref="I379:J379"/>
    <mergeCell ref="K379:L379"/>
    <mergeCell ref="U377:U378"/>
    <mergeCell ref="K377:L378"/>
    <mergeCell ref="M377:N378"/>
    <mergeCell ref="C381:D381"/>
    <mergeCell ref="E381:F381"/>
    <mergeCell ref="S381:S382"/>
    <mergeCell ref="T381:T382"/>
    <mergeCell ref="K381:L381"/>
    <mergeCell ref="Y377:Y378"/>
    <mergeCell ref="X377:X378"/>
    <mergeCell ref="P377:P378"/>
    <mergeCell ref="Q377:Q378"/>
    <mergeCell ref="Z377:Z378"/>
    <mergeCell ref="R377:R378"/>
    <mergeCell ref="W377:W378"/>
    <mergeCell ref="V377:V378"/>
    <mergeCell ref="S377:S378"/>
    <mergeCell ref="T377:T378"/>
    <mergeCell ref="AA375:AA376"/>
    <mergeCell ref="AB375:AB376"/>
    <mergeCell ref="AC375:AC376"/>
    <mergeCell ref="AD375:AD376"/>
    <mergeCell ref="AC377:AC378"/>
    <mergeCell ref="AD377:AD378"/>
    <mergeCell ref="AB377:AB378"/>
    <mergeCell ref="AA377:AA378"/>
    <mergeCell ref="E373:F373"/>
    <mergeCell ref="G373:H373"/>
    <mergeCell ref="W375:W376"/>
    <mergeCell ref="X375:X376"/>
    <mergeCell ref="Y375:Y376"/>
    <mergeCell ref="Q375:Q376"/>
    <mergeCell ref="R375:R376"/>
    <mergeCell ref="V375:V376"/>
    <mergeCell ref="I373:J373"/>
    <mergeCell ref="P375:P376"/>
    <mergeCell ref="I377:J378"/>
    <mergeCell ref="C371:D371"/>
    <mergeCell ref="E371:F371"/>
    <mergeCell ref="B377:B378"/>
    <mergeCell ref="G375:H376"/>
    <mergeCell ref="G377:H378"/>
    <mergeCell ref="C375:D376"/>
    <mergeCell ref="E375:F376"/>
    <mergeCell ref="C373:D373"/>
    <mergeCell ref="G371:H371"/>
    <mergeCell ref="AC369:AC370"/>
    <mergeCell ref="W373:W374"/>
    <mergeCell ref="AA371:AA372"/>
    <mergeCell ref="A377:A378"/>
    <mergeCell ref="C377:D378"/>
    <mergeCell ref="E377:F378"/>
    <mergeCell ref="C374:P374"/>
    <mergeCell ref="I375:J376"/>
    <mergeCell ref="K375:L376"/>
    <mergeCell ref="M375:N376"/>
    <mergeCell ref="AC371:AC372"/>
    <mergeCell ref="AC373:AC374"/>
    <mergeCell ref="X373:X374"/>
    <mergeCell ref="Y373:Y374"/>
    <mergeCell ref="AA373:AA374"/>
    <mergeCell ref="Z373:Z374"/>
    <mergeCell ref="X371:X372"/>
    <mergeCell ref="AB373:AB374"/>
    <mergeCell ref="AB371:AB372"/>
    <mergeCell ref="R369:R370"/>
    <mergeCell ref="O369:O370"/>
    <mergeCell ref="P371:P372"/>
    <mergeCell ref="Q371:Q372"/>
    <mergeCell ref="T371:T372"/>
    <mergeCell ref="T373:T374"/>
    <mergeCell ref="S371:S372"/>
    <mergeCell ref="S369:S370"/>
    <mergeCell ref="T369:T370"/>
    <mergeCell ref="Q369:Q370"/>
    <mergeCell ref="U369:U370"/>
    <mergeCell ref="S367:S368"/>
    <mergeCell ref="AB369:AB370"/>
    <mergeCell ref="W371:W372"/>
    <mergeCell ref="Y371:Y372"/>
    <mergeCell ref="V373:V374"/>
    <mergeCell ref="X369:X370"/>
    <mergeCell ref="AA369:AA370"/>
    <mergeCell ref="V371:V372"/>
    <mergeCell ref="Y369:Y370"/>
    <mergeCell ref="Q367:Q368"/>
    <mergeCell ref="AD367:AD368"/>
    <mergeCell ref="A369:A370"/>
    <mergeCell ref="C369:D370"/>
    <mergeCell ref="E369:F370"/>
    <mergeCell ref="G369:H370"/>
    <mergeCell ref="I369:J370"/>
    <mergeCell ref="K369:L370"/>
    <mergeCell ref="M369:N370"/>
    <mergeCell ref="O367:O368"/>
    <mergeCell ref="P367:P368"/>
    <mergeCell ref="T367:T368"/>
    <mergeCell ref="U367:U368"/>
    <mergeCell ref="K373:L373"/>
    <mergeCell ref="M373:N373"/>
    <mergeCell ref="Q373:Q374"/>
    <mergeCell ref="R373:R374"/>
    <mergeCell ref="S373:S374"/>
    <mergeCell ref="P369:P370"/>
    <mergeCell ref="R367:R368"/>
    <mergeCell ref="C367:D368"/>
    <mergeCell ref="E367:F368"/>
    <mergeCell ref="G367:H368"/>
    <mergeCell ref="I367:J368"/>
    <mergeCell ref="K367:L368"/>
    <mergeCell ref="M367:N368"/>
    <mergeCell ref="AA365:AA366"/>
    <mergeCell ref="AB365:AB366"/>
    <mergeCell ref="AB367:AB368"/>
    <mergeCell ref="Y367:Y368"/>
    <mergeCell ref="AA367:AA368"/>
    <mergeCell ref="Z367:Z368"/>
    <mergeCell ref="V367:V368"/>
    <mergeCell ref="W367:W368"/>
    <mergeCell ref="X367:X368"/>
    <mergeCell ref="Y365:Y366"/>
    <mergeCell ref="X365:X366"/>
    <mergeCell ref="W369:W370"/>
    <mergeCell ref="V369:V370"/>
    <mergeCell ref="W361:W362"/>
    <mergeCell ref="X361:X362"/>
    <mergeCell ref="Y361:Y362"/>
    <mergeCell ref="AA361:AA362"/>
    <mergeCell ref="S361:S362"/>
    <mergeCell ref="S365:S366"/>
    <mergeCell ref="T365:T366"/>
    <mergeCell ref="U365:U366"/>
    <mergeCell ref="V365:V366"/>
    <mergeCell ref="W365:W366"/>
    <mergeCell ref="P361:P362"/>
    <mergeCell ref="Q361:Q362"/>
    <mergeCell ref="R361:R362"/>
    <mergeCell ref="K365:L365"/>
    <mergeCell ref="I363:J363"/>
    <mergeCell ref="K363:L363"/>
    <mergeCell ref="M365:N365"/>
    <mergeCell ref="Q365:Q366"/>
    <mergeCell ref="R365:R366"/>
    <mergeCell ref="V359:V360"/>
    <mergeCell ref="AD359:AD360"/>
    <mergeCell ref="G361:H362"/>
    <mergeCell ref="I361:J362"/>
    <mergeCell ref="K361:L362"/>
    <mergeCell ref="M361:N362"/>
    <mergeCell ref="T361:T362"/>
    <mergeCell ref="U361:U362"/>
    <mergeCell ref="V361:V362"/>
    <mergeCell ref="O361:O362"/>
    <mergeCell ref="S359:S360"/>
    <mergeCell ref="T359:T360"/>
    <mergeCell ref="R357:R358"/>
    <mergeCell ref="S357:S358"/>
    <mergeCell ref="R359:R360"/>
    <mergeCell ref="U359:U360"/>
    <mergeCell ref="O359:O360"/>
    <mergeCell ref="P359:P360"/>
    <mergeCell ref="K355:L355"/>
    <mergeCell ref="M355:N355"/>
    <mergeCell ref="O355:O356"/>
    <mergeCell ref="Q359:Q360"/>
    <mergeCell ref="K357:L357"/>
    <mergeCell ref="C355:D355"/>
    <mergeCell ref="E355:F355"/>
    <mergeCell ref="C358:P358"/>
    <mergeCell ref="M357:N357"/>
    <mergeCell ref="C357:D357"/>
    <mergeCell ref="E357:F357"/>
    <mergeCell ref="G357:H357"/>
    <mergeCell ref="I357:J357"/>
    <mergeCell ref="G355:H355"/>
    <mergeCell ref="I355:J355"/>
    <mergeCell ref="U357:U358"/>
    <mergeCell ref="Q357:Q358"/>
    <mergeCell ref="W355:W356"/>
    <mergeCell ref="V353:V354"/>
    <mergeCell ref="T355:T356"/>
    <mergeCell ref="U355:U356"/>
    <mergeCell ref="V355:V356"/>
    <mergeCell ref="T357:T358"/>
    <mergeCell ref="V357:V358"/>
    <mergeCell ref="A353:A354"/>
    <mergeCell ref="C353:D354"/>
    <mergeCell ref="E353:F354"/>
    <mergeCell ref="G353:H354"/>
    <mergeCell ref="B353:B354"/>
    <mergeCell ref="T353:T354"/>
    <mergeCell ref="P353:P354"/>
    <mergeCell ref="Q353:Q354"/>
    <mergeCell ref="R353:R354"/>
    <mergeCell ref="S353:S354"/>
    <mergeCell ref="O353:O354"/>
    <mergeCell ref="AD351:AD352"/>
    <mergeCell ref="U353:U354"/>
    <mergeCell ref="AD353:AD354"/>
    <mergeCell ref="Z353:Z354"/>
    <mergeCell ref="S351:S352"/>
    <mergeCell ref="X353:X354"/>
    <mergeCell ref="W353:W354"/>
    <mergeCell ref="AC353:AC354"/>
    <mergeCell ref="W351:W352"/>
    <mergeCell ref="X351:X352"/>
    <mergeCell ref="Y351:Y352"/>
    <mergeCell ref="AA351:AA352"/>
    <mergeCell ref="AB351:AB352"/>
    <mergeCell ref="AC351:AC352"/>
    <mergeCell ref="Y353:Y354"/>
    <mergeCell ref="AA353:AA354"/>
    <mergeCell ref="AB353:AB354"/>
    <mergeCell ref="C351:D352"/>
    <mergeCell ref="E351:F352"/>
    <mergeCell ref="G351:H352"/>
    <mergeCell ref="O351:O352"/>
    <mergeCell ref="I353:J354"/>
    <mergeCell ref="K353:L354"/>
    <mergeCell ref="M353:N354"/>
    <mergeCell ref="I351:J352"/>
    <mergeCell ref="K351:L352"/>
    <mergeCell ref="M351:N352"/>
    <mergeCell ref="W345:W346"/>
    <mergeCell ref="X345:X346"/>
    <mergeCell ref="X349:X350"/>
    <mergeCell ref="C349:D349"/>
    <mergeCell ref="T349:T350"/>
    <mergeCell ref="U349:U350"/>
    <mergeCell ref="E349:F349"/>
    <mergeCell ref="G349:H349"/>
    <mergeCell ref="Q349:Q350"/>
    <mergeCell ref="I349:J349"/>
    <mergeCell ref="O345:O346"/>
    <mergeCell ref="R349:R350"/>
    <mergeCell ref="S349:S350"/>
    <mergeCell ref="S345:S346"/>
    <mergeCell ref="S347:S348"/>
    <mergeCell ref="O347:O348"/>
    <mergeCell ref="P347:P348"/>
    <mergeCell ref="T345:T346"/>
    <mergeCell ref="U345:U346"/>
    <mergeCell ref="C350:P350"/>
    <mergeCell ref="M349:N349"/>
    <mergeCell ref="G345:H346"/>
    <mergeCell ref="I345:J346"/>
    <mergeCell ref="K345:L346"/>
    <mergeCell ref="M345:N346"/>
    <mergeCell ref="Q347:Q348"/>
    <mergeCell ref="R347:R348"/>
    <mergeCell ref="AD343:AD344"/>
    <mergeCell ref="P345:P346"/>
    <mergeCell ref="Q345:Q346"/>
    <mergeCell ref="R345:R346"/>
    <mergeCell ref="AD345:AD346"/>
    <mergeCell ref="AB345:AB346"/>
    <mergeCell ref="AC345:AC346"/>
    <mergeCell ref="Y345:Y346"/>
    <mergeCell ref="AA345:AA346"/>
    <mergeCell ref="V345:V346"/>
    <mergeCell ref="Q343:Q344"/>
    <mergeCell ref="R343:R344"/>
    <mergeCell ref="S343:S344"/>
    <mergeCell ref="T343:T344"/>
    <mergeCell ref="U343:U344"/>
    <mergeCell ref="V343:V344"/>
    <mergeCell ref="C339:D339"/>
    <mergeCell ref="E339:F339"/>
    <mergeCell ref="C342:P342"/>
    <mergeCell ref="A345:A346"/>
    <mergeCell ref="C345:D346"/>
    <mergeCell ref="E345:F346"/>
    <mergeCell ref="B345:B346"/>
    <mergeCell ref="G343:H344"/>
    <mergeCell ref="I343:J344"/>
    <mergeCell ref="P343:P344"/>
    <mergeCell ref="S341:S342"/>
    <mergeCell ref="V341:V342"/>
    <mergeCell ref="W339:W340"/>
    <mergeCell ref="O339:O340"/>
    <mergeCell ref="C343:D344"/>
    <mergeCell ref="E343:F344"/>
    <mergeCell ref="K343:L344"/>
    <mergeCell ref="M343:N344"/>
    <mergeCell ref="O343:O344"/>
    <mergeCell ref="C341:D341"/>
    <mergeCell ref="M341:N341"/>
    <mergeCell ref="G339:H339"/>
    <mergeCell ref="I339:J339"/>
    <mergeCell ref="K339:L339"/>
    <mergeCell ref="M339:N339"/>
    <mergeCell ref="R341:R342"/>
    <mergeCell ref="V337:V338"/>
    <mergeCell ref="S337:S338"/>
    <mergeCell ref="V339:V340"/>
    <mergeCell ref="AC337:AC338"/>
    <mergeCell ref="Y337:Y338"/>
    <mergeCell ref="AA337:AA338"/>
    <mergeCell ref="AB337:AB338"/>
    <mergeCell ref="Z337:Z338"/>
    <mergeCell ref="T337:T338"/>
    <mergeCell ref="W337:W338"/>
    <mergeCell ref="Q337:Q338"/>
    <mergeCell ref="R337:R338"/>
    <mergeCell ref="U337:U338"/>
    <mergeCell ref="T341:T342"/>
    <mergeCell ref="U341:U342"/>
    <mergeCell ref="E341:F341"/>
    <mergeCell ref="G341:H341"/>
    <mergeCell ref="I341:J341"/>
    <mergeCell ref="K341:L341"/>
    <mergeCell ref="M337:N338"/>
    <mergeCell ref="W341:W342"/>
    <mergeCell ref="O337:O338"/>
    <mergeCell ref="Q341:Q342"/>
    <mergeCell ref="AB335:AB336"/>
    <mergeCell ref="X335:X336"/>
    <mergeCell ref="Y335:Y336"/>
    <mergeCell ref="AA335:AA336"/>
    <mergeCell ref="W335:W336"/>
    <mergeCell ref="P337:P338"/>
    <mergeCell ref="V335:V336"/>
    <mergeCell ref="AD337:AD338"/>
    <mergeCell ref="AD335:AD336"/>
    <mergeCell ref="AC335:AC336"/>
    <mergeCell ref="X337:X338"/>
    <mergeCell ref="Z335:Z336"/>
    <mergeCell ref="C337:D338"/>
    <mergeCell ref="E337:F338"/>
    <mergeCell ref="G337:H338"/>
    <mergeCell ref="I337:J338"/>
    <mergeCell ref="K337:L338"/>
    <mergeCell ref="R335:R336"/>
    <mergeCell ref="O335:O336"/>
    <mergeCell ref="P335:P336"/>
    <mergeCell ref="Q335:Q336"/>
    <mergeCell ref="S335:S336"/>
    <mergeCell ref="T335:T336"/>
    <mergeCell ref="U335:U336"/>
    <mergeCell ref="I335:J336"/>
    <mergeCell ref="K335:L336"/>
    <mergeCell ref="M335:N336"/>
    <mergeCell ref="E333:F333"/>
    <mergeCell ref="G333:H333"/>
    <mergeCell ref="I333:J333"/>
    <mergeCell ref="E335:F336"/>
    <mergeCell ref="G335:H336"/>
    <mergeCell ref="M333:N333"/>
    <mergeCell ref="C335:D336"/>
    <mergeCell ref="W328:W329"/>
    <mergeCell ref="X328:X329"/>
    <mergeCell ref="O328:O329"/>
    <mergeCell ref="S328:S329"/>
    <mergeCell ref="T328:T329"/>
    <mergeCell ref="U328:U329"/>
    <mergeCell ref="V328:V329"/>
    <mergeCell ref="C333:D333"/>
    <mergeCell ref="K333:L333"/>
    <mergeCell ref="T333:T334"/>
    <mergeCell ref="U333:U334"/>
    <mergeCell ref="M331:N331"/>
    <mergeCell ref="O331:O332"/>
    <mergeCell ref="P331:P332"/>
    <mergeCell ref="Q333:Q334"/>
    <mergeCell ref="C334:P334"/>
    <mergeCell ref="R333:R334"/>
    <mergeCell ref="S333:S334"/>
    <mergeCell ref="Q331:Q332"/>
    <mergeCell ref="AD328:AD329"/>
    <mergeCell ref="AB328:AB329"/>
    <mergeCell ref="AC328:AC329"/>
    <mergeCell ref="Y328:Y329"/>
    <mergeCell ref="AA328:AA329"/>
    <mergeCell ref="Z328:Z329"/>
    <mergeCell ref="S326:S327"/>
    <mergeCell ref="T326:T327"/>
    <mergeCell ref="K328:L329"/>
    <mergeCell ref="M328:N329"/>
    <mergeCell ref="P328:P329"/>
    <mergeCell ref="Q328:Q329"/>
    <mergeCell ref="R328:R329"/>
    <mergeCell ref="Q326:Q327"/>
    <mergeCell ref="R326:R327"/>
    <mergeCell ref="I326:J327"/>
    <mergeCell ref="C326:D327"/>
    <mergeCell ref="E326:F327"/>
    <mergeCell ref="G322:H322"/>
    <mergeCell ref="I322:J322"/>
    <mergeCell ref="C324:D324"/>
    <mergeCell ref="E324:F324"/>
    <mergeCell ref="G324:H324"/>
    <mergeCell ref="I324:J324"/>
    <mergeCell ref="C322:D322"/>
    <mergeCell ref="C328:D329"/>
    <mergeCell ref="E328:F329"/>
    <mergeCell ref="C325:P325"/>
    <mergeCell ref="K326:L327"/>
    <mergeCell ref="M326:N327"/>
    <mergeCell ref="O326:O327"/>
    <mergeCell ref="P326:P327"/>
    <mergeCell ref="G328:H329"/>
    <mergeCell ref="I328:J329"/>
    <mergeCell ref="G326:H327"/>
    <mergeCell ref="Q324:Q325"/>
    <mergeCell ref="X324:X325"/>
    <mergeCell ref="Y324:Y325"/>
    <mergeCell ref="T324:T325"/>
    <mergeCell ref="U324:U325"/>
    <mergeCell ref="K324:L324"/>
    <mergeCell ref="E322:F322"/>
    <mergeCell ref="O320:O321"/>
    <mergeCell ref="T320:T321"/>
    <mergeCell ref="U320:U321"/>
    <mergeCell ref="S320:S321"/>
    <mergeCell ref="M324:N324"/>
    <mergeCell ref="R324:R325"/>
    <mergeCell ref="S324:S325"/>
    <mergeCell ref="K320:L321"/>
    <mergeCell ref="M320:N321"/>
    <mergeCell ref="X318:X319"/>
    <mergeCell ref="A320:A321"/>
    <mergeCell ref="C320:D321"/>
    <mergeCell ref="E320:F321"/>
    <mergeCell ref="G320:H321"/>
    <mergeCell ref="B320:B321"/>
    <mergeCell ref="V320:V321"/>
    <mergeCell ref="W320:W321"/>
    <mergeCell ref="I320:J321"/>
    <mergeCell ref="X320:X321"/>
    <mergeCell ref="AB320:AB321"/>
    <mergeCell ref="AC318:AC319"/>
    <mergeCell ref="Y318:Y319"/>
    <mergeCell ref="AA318:AA319"/>
    <mergeCell ref="AB318:AB319"/>
    <mergeCell ref="Z318:Z319"/>
    <mergeCell ref="AD318:AD319"/>
    <mergeCell ref="P320:P321"/>
    <mergeCell ref="Q320:Q321"/>
    <mergeCell ref="R320:R321"/>
    <mergeCell ref="AD320:AD321"/>
    <mergeCell ref="AC320:AC321"/>
    <mergeCell ref="Y320:Y321"/>
    <mergeCell ref="AA320:AA321"/>
    <mergeCell ref="V318:V319"/>
    <mergeCell ref="W318:W319"/>
    <mergeCell ref="O318:O319"/>
    <mergeCell ref="K318:L319"/>
    <mergeCell ref="R318:R319"/>
    <mergeCell ref="S318:S319"/>
    <mergeCell ref="T318:T319"/>
    <mergeCell ref="U318:U319"/>
    <mergeCell ref="P318:P319"/>
    <mergeCell ref="Q318:Q319"/>
    <mergeCell ref="A318:A319"/>
    <mergeCell ref="B318:B319"/>
    <mergeCell ref="B314:B315"/>
    <mergeCell ref="I318:J319"/>
    <mergeCell ref="A314:A315"/>
    <mergeCell ref="C314:D314"/>
    <mergeCell ref="E314:F314"/>
    <mergeCell ref="G314:H314"/>
    <mergeCell ref="I314:J314"/>
    <mergeCell ref="A316:A317"/>
    <mergeCell ref="C318:D319"/>
    <mergeCell ref="E318:F319"/>
    <mergeCell ref="G318:H319"/>
    <mergeCell ref="M318:N319"/>
    <mergeCell ref="E316:F316"/>
    <mergeCell ref="G316:H316"/>
    <mergeCell ref="I316:J316"/>
    <mergeCell ref="R316:R317"/>
    <mergeCell ref="K314:L314"/>
    <mergeCell ref="B316:B317"/>
    <mergeCell ref="Q316:Q317"/>
    <mergeCell ref="M314:N314"/>
    <mergeCell ref="R312:R313"/>
    <mergeCell ref="P314:P315"/>
    <mergeCell ref="Q314:Q315"/>
    <mergeCell ref="S312:S313"/>
    <mergeCell ref="T312:T313"/>
    <mergeCell ref="R314:R315"/>
    <mergeCell ref="S314:S315"/>
    <mergeCell ref="C317:P317"/>
    <mergeCell ref="T316:T317"/>
    <mergeCell ref="K316:L316"/>
    <mergeCell ref="M316:N316"/>
    <mergeCell ref="C316:D316"/>
    <mergeCell ref="O314:O315"/>
    <mergeCell ref="AD312:AD313"/>
    <mergeCell ref="AB312:AB313"/>
    <mergeCell ref="AC312:AC313"/>
    <mergeCell ref="Y312:Y313"/>
    <mergeCell ref="AA312:AA313"/>
    <mergeCell ref="Z312:Z313"/>
    <mergeCell ref="Q310:Q311"/>
    <mergeCell ref="R310:R311"/>
    <mergeCell ref="S310:S311"/>
    <mergeCell ref="T310:T311"/>
    <mergeCell ref="I312:J313"/>
    <mergeCell ref="K312:L313"/>
    <mergeCell ref="M312:N313"/>
    <mergeCell ref="O312:O313"/>
    <mergeCell ref="P312:P313"/>
    <mergeCell ref="Q312:Q313"/>
    <mergeCell ref="G310:H311"/>
    <mergeCell ref="I310:J311"/>
    <mergeCell ref="C310:D311"/>
    <mergeCell ref="E310:F311"/>
    <mergeCell ref="G306:H306"/>
    <mergeCell ref="I306:J306"/>
    <mergeCell ref="C308:D308"/>
    <mergeCell ref="E308:F308"/>
    <mergeCell ref="G308:H308"/>
    <mergeCell ref="I308:J308"/>
    <mergeCell ref="A312:A313"/>
    <mergeCell ref="C312:D313"/>
    <mergeCell ref="E312:F313"/>
    <mergeCell ref="C309:P309"/>
    <mergeCell ref="B312:B313"/>
    <mergeCell ref="K310:L311"/>
    <mergeCell ref="M310:N311"/>
    <mergeCell ref="O310:O311"/>
    <mergeCell ref="P310:P311"/>
    <mergeCell ref="G312:H313"/>
    <mergeCell ref="M308:N308"/>
    <mergeCell ref="R308:R309"/>
    <mergeCell ref="S308:S309"/>
    <mergeCell ref="Z308:Z309"/>
    <mergeCell ref="Q308:Q309"/>
    <mergeCell ref="X308:X309"/>
    <mergeCell ref="Y308:Y309"/>
    <mergeCell ref="T308:T309"/>
    <mergeCell ref="U308:U309"/>
    <mergeCell ref="O304:O305"/>
    <mergeCell ref="T304:T305"/>
    <mergeCell ref="U304:U305"/>
    <mergeCell ref="V304:V305"/>
    <mergeCell ref="S304:S305"/>
    <mergeCell ref="W304:W305"/>
    <mergeCell ref="P304:P305"/>
    <mergeCell ref="A304:A305"/>
    <mergeCell ref="C304:D305"/>
    <mergeCell ref="E304:F305"/>
    <mergeCell ref="G304:H305"/>
    <mergeCell ref="B304:B305"/>
    <mergeCell ref="K308:L308"/>
    <mergeCell ref="I304:J305"/>
    <mergeCell ref="C306:D306"/>
    <mergeCell ref="E306:F306"/>
    <mergeCell ref="K304:L305"/>
    <mergeCell ref="M304:N305"/>
    <mergeCell ref="K306:L306"/>
    <mergeCell ref="M306:N306"/>
    <mergeCell ref="O306:O307"/>
    <mergeCell ref="P306:P307"/>
    <mergeCell ref="AD302:AD303"/>
    <mergeCell ref="Q304:Q305"/>
    <mergeCell ref="R304:R305"/>
    <mergeCell ref="AD304:AD305"/>
    <mergeCell ref="AC304:AC305"/>
    <mergeCell ref="Y304:Y305"/>
    <mergeCell ref="AA304:AA305"/>
    <mergeCell ref="AB304:AB305"/>
    <mergeCell ref="Z304:Z305"/>
    <mergeCell ref="X304:X305"/>
    <mergeCell ref="X302:X303"/>
    <mergeCell ref="Y302:Y303"/>
    <mergeCell ref="AA302:AA303"/>
    <mergeCell ref="AB302:AB303"/>
    <mergeCell ref="Z302:Z303"/>
    <mergeCell ref="AC302:AC303"/>
    <mergeCell ref="K298:L298"/>
    <mergeCell ref="M298:N298"/>
    <mergeCell ref="O298:O299"/>
    <mergeCell ref="S302:S303"/>
    <mergeCell ref="T302:T303"/>
    <mergeCell ref="U302:U303"/>
    <mergeCell ref="P302:P303"/>
    <mergeCell ref="Q302:Q303"/>
    <mergeCell ref="R302:R303"/>
    <mergeCell ref="O302:O303"/>
    <mergeCell ref="A298:A299"/>
    <mergeCell ref="C298:D298"/>
    <mergeCell ref="E298:F298"/>
    <mergeCell ref="G298:H298"/>
    <mergeCell ref="B298:B299"/>
    <mergeCell ref="I298:J298"/>
    <mergeCell ref="C302:D303"/>
    <mergeCell ref="E302:F303"/>
    <mergeCell ref="G302:H303"/>
    <mergeCell ref="I302:J303"/>
    <mergeCell ref="K302:L303"/>
    <mergeCell ref="M302:N303"/>
    <mergeCell ref="C301:P301"/>
    <mergeCell ref="T300:T301"/>
    <mergeCell ref="K300:L300"/>
    <mergeCell ref="M300:N300"/>
    <mergeCell ref="C300:D300"/>
    <mergeCell ref="E300:F300"/>
    <mergeCell ref="G300:H300"/>
    <mergeCell ref="I300:J300"/>
    <mergeCell ref="S296:S297"/>
    <mergeCell ref="T296:T297"/>
    <mergeCell ref="U296:U297"/>
    <mergeCell ref="V296:V297"/>
    <mergeCell ref="W300:W301"/>
    <mergeCell ref="R298:R299"/>
    <mergeCell ref="S298:S299"/>
    <mergeCell ref="U300:U301"/>
    <mergeCell ref="S300:S301"/>
    <mergeCell ref="R296:R297"/>
    <mergeCell ref="AD296:AD297"/>
    <mergeCell ref="AB296:AB297"/>
    <mergeCell ref="AC296:AC297"/>
    <mergeCell ref="Y296:Y297"/>
    <mergeCell ref="AA296:AA297"/>
    <mergeCell ref="Z296:Z297"/>
    <mergeCell ref="W296:W297"/>
    <mergeCell ref="X296:X297"/>
    <mergeCell ref="Q294:Q295"/>
    <mergeCell ref="R294:R295"/>
    <mergeCell ref="S294:S295"/>
    <mergeCell ref="T294:T295"/>
    <mergeCell ref="I296:J297"/>
    <mergeCell ref="K296:L297"/>
    <mergeCell ref="M296:N297"/>
    <mergeCell ref="O296:O297"/>
    <mergeCell ref="P296:P297"/>
    <mergeCell ref="Q296:Q297"/>
    <mergeCell ref="C290:D290"/>
    <mergeCell ref="E290:F290"/>
    <mergeCell ref="G294:H295"/>
    <mergeCell ref="I294:J295"/>
    <mergeCell ref="C294:D295"/>
    <mergeCell ref="E294:F295"/>
    <mergeCell ref="G290:H290"/>
    <mergeCell ref="I290:J290"/>
    <mergeCell ref="C292:D292"/>
    <mergeCell ref="E292:F292"/>
    <mergeCell ref="A296:A297"/>
    <mergeCell ref="C296:D297"/>
    <mergeCell ref="E296:F297"/>
    <mergeCell ref="C293:P293"/>
    <mergeCell ref="B296:B297"/>
    <mergeCell ref="K294:L295"/>
    <mergeCell ref="M294:N295"/>
    <mergeCell ref="O294:O295"/>
    <mergeCell ref="P294:P295"/>
    <mergeCell ref="G296:H297"/>
    <mergeCell ref="M292:N292"/>
    <mergeCell ref="R292:R293"/>
    <mergeCell ref="S292:S293"/>
    <mergeCell ref="Z292:Z293"/>
    <mergeCell ref="Q292:Q293"/>
    <mergeCell ref="X292:X293"/>
    <mergeCell ref="Y292:Y293"/>
    <mergeCell ref="T292:T293"/>
    <mergeCell ref="U292:U293"/>
    <mergeCell ref="V290:V291"/>
    <mergeCell ref="W290:W291"/>
    <mergeCell ref="AB288:AB289"/>
    <mergeCell ref="Z290:Z291"/>
    <mergeCell ref="AC290:AC291"/>
    <mergeCell ref="Z288:Z289"/>
    <mergeCell ref="X288:X289"/>
    <mergeCell ref="AB290:AB291"/>
    <mergeCell ref="X290:X291"/>
    <mergeCell ref="O288:O289"/>
    <mergeCell ref="T288:T289"/>
    <mergeCell ref="U288:U289"/>
    <mergeCell ref="V288:V289"/>
    <mergeCell ref="S288:S289"/>
    <mergeCell ref="W288:W289"/>
    <mergeCell ref="C288:D289"/>
    <mergeCell ref="E288:F289"/>
    <mergeCell ref="G288:H289"/>
    <mergeCell ref="B288:B289"/>
    <mergeCell ref="AD288:AD289"/>
    <mergeCell ref="K290:L290"/>
    <mergeCell ref="M290:N290"/>
    <mergeCell ref="O290:O291"/>
    <mergeCell ref="P290:P291"/>
    <mergeCell ref="Q290:Q291"/>
    <mergeCell ref="G292:H292"/>
    <mergeCell ref="I292:J292"/>
    <mergeCell ref="K292:L292"/>
    <mergeCell ref="AB286:AB287"/>
    <mergeCell ref="Z286:Z287"/>
    <mergeCell ref="W286:W287"/>
    <mergeCell ref="X286:X287"/>
    <mergeCell ref="Y286:Y287"/>
    <mergeCell ref="AA286:AA287"/>
    <mergeCell ref="O286:O287"/>
    <mergeCell ref="AC286:AC287"/>
    <mergeCell ref="AD286:AD287"/>
    <mergeCell ref="P288:P289"/>
    <mergeCell ref="Q288:Q289"/>
    <mergeCell ref="R288:R289"/>
    <mergeCell ref="AC288:AC289"/>
    <mergeCell ref="Y288:Y289"/>
    <mergeCell ref="AA288:AA289"/>
    <mergeCell ref="U286:U287"/>
    <mergeCell ref="V286:V287"/>
    <mergeCell ref="Q286:Q287"/>
    <mergeCell ref="R286:R287"/>
    <mergeCell ref="S286:S287"/>
    <mergeCell ref="T286:T287"/>
    <mergeCell ref="I286:J287"/>
    <mergeCell ref="K286:L287"/>
    <mergeCell ref="M286:N287"/>
    <mergeCell ref="I288:J289"/>
    <mergeCell ref="K288:L289"/>
    <mergeCell ref="M288:N289"/>
    <mergeCell ref="V284:V285"/>
    <mergeCell ref="C286:D287"/>
    <mergeCell ref="E286:F287"/>
    <mergeCell ref="G286:H287"/>
    <mergeCell ref="M284:N284"/>
    <mergeCell ref="Q284:Q285"/>
    <mergeCell ref="S284:S285"/>
    <mergeCell ref="A282:A283"/>
    <mergeCell ref="C282:D282"/>
    <mergeCell ref="E282:F282"/>
    <mergeCell ref="G282:H282"/>
    <mergeCell ref="A284:A285"/>
    <mergeCell ref="A286:A287"/>
    <mergeCell ref="C285:P285"/>
    <mergeCell ref="I282:J282"/>
    <mergeCell ref="K282:L282"/>
    <mergeCell ref="P286:P287"/>
    <mergeCell ref="R284:R285"/>
    <mergeCell ref="W280:W281"/>
    <mergeCell ref="S280:S281"/>
    <mergeCell ref="U280:U281"/>
    <mergeCell ref="V280:V281"/>
    <mergeCell ref="T282:T283"/>
    <mergeCell ref="U282:U283"/>
    <mergeCell ref="AC280:AC281"/>
    <mergeCell ref="Y280:Y281"/>
    <mergeCell ref="AA280:AA281"/>
    <mergeCell ref="Z280:Z281"/>
    <mergeCell ref="X280:X281"/>
    <mergeCell ref="T284:T285"/>
    <mergeCell ref="U284:U285"/>
    <mergeCell ref="Q280:Q281"/>
    <mergeCell ref="W284:W285"/>
    <mergeCell ref="R280:R281"/>
    <mergeCell ref="T280:T281"/>
    <mergeCell ref="AD280:AD281"/>
    <mergeCell ref="C284:D284"/>
    <mergeCell ref="E284:F284"/>
    <mergeCell ref="G284:H284"/>
    <mergeCell ref="I284:J284"/>
    <mergeCell ref="K284:L284"/>
    <mergeCell ref="S278:S279"/>
    <mergeCell ref="T278:T279"/>
    <mergeCell ref="U278:U279"/>
    <mergeCell ref="V278:V279"/>
    <mergeCell ref="G280:H281"/>
    <mergeCell ref="I280:J281"/>
    <mergeCell ref="K280:L281"/>
    <mergeCell ref="M280:N281"/>
    <mergeCell ref="O280:O281"/>
    <mergeCell ref="P280:P281"/>
    <mergeCell ref="M278:N279"/>
    <mergeCell ref="O278:O279"/>
    <mergeCell ref="P278:P279"/>
    <mergeCell ref="Q278:Q279"/>
    <mergeCell ref="R278:R279"/>
    <mergeCell ref="K278:L279"/>
    <mergeCell ref="C274:D274"/>
    <mergeCell ref="E274:F274"/>
    <mergeCell ref="G278:H279"/>
    <mergeCell ref="I278:J279"/>
    <mergeCell ref="C278:D279"/>
    <mergeCell ref="E278:F279"/>
    <mergeCell ref="C276:D276"/>
    <mergeCell ref="E276:F276"/>
    <mergeCell ref="G276:H276"/>
    <mergeCell ref="I276:J276"/>
    <mergeCell ref="T272:T273"/>
    <mergeCell ref="U272:U273"/>
    <mergeCell ref="T276:T277"/>
    <mergeCell ref="U276:U277"/>
    <mergeCell ref="A280:A281"/>
    <mergeCell ref="C280:D281"/>
    <mergeCell ref="E280:F281"/>
    <mergeCell ref="C277:P277"/>
    <mergeCell ref="A276:A277"/>
    <mergeCell ref="A278:A279"/>
    <mergeCell ref="W272:W273"/>
    <mergeCell ref="Y274:Y275"/>
    <mergeCell ref="M276:N276"/>
    <mergeCell ref="R276:R277"/>
    <mergeCell ref="S276:S277"/>
    <mergeCell ref="AC272:AC273"/>
    <mergeCell ref="Y272:Y273"/>
    <mergeCell ref="AA272:AA273"/>
    <mergeCell ref="AB272:AB273"/>
    <mergeCell ref="Z272:Z273"/>
    <mergeCell ref="S272:S273"/>
    <mergeCell ref="O274:O275"/>
    <mergeCell ref="T274:T275"/>
    <mergeCell ref="U274:U275"/>
    <mergeCell ref="V274:V275"/>
    <mergeCell ref="AD272:AD273"/>
    <mergeCell ref="W274:W275"/>
    <mergeCell ref="AC274:AC275"/>
    <mergeCell ref="AD274:AD275"/>
    <mergeCell ref="V272:V273"/>
    <mergeCell ref="M272:N273"/>
    <mergeCell ref="O272:O273"/>
    <mergeCell ref="K276:L276"/>
    <mergeCell ref="V276:V277"/>
    <mergeCell ref="W276:W277"/>
    <mergeCell ref="X272:X273"/>
    <mergeCell ref="Q276:Q277"/>
    <mergeCell ref="P272:P273"/>
    <mergeCell ref="Q272:Q273"/>
    <mergeCell ref="R272:R273"/>
    <mergeCell ref="AA270:AA271"/>
    <mergeCell ref="AB270:AB271"/>
    <mergeCell ref="Z270:Z271"/>
    <mergeCell ref="AC270:AC271"/>
    <mergeCell ref="AD270:AD271"/>
    <mergeCell ref="A272:A273"/>
    <mergeCell ref="C272:D273"/>
    <mergeCell ref="E272:F273"/>
    <mergeCell ref="G272:H273"/>
    <mergeCell ref="I272:J273"/>
    <mergeCell ref="T270:T271"/>
    <mergeCell ref="U270:U271"/>
    <mergeCell ref="V270:V271"/>
    <mergeCell ref="W270:W271"/>
    <mergeCell ref="X270:X271"/>
    <mergeCell ref="Y270:Y271"/>
    <mergeCell ref="C266:D266"/>
    <mergeCell ref="E266:F266"/>
    <mergeCell ref="G266:H266"/>
    <mergeCell ref="B272:B273"/>
    <mergeCell ref="P270:P271"/>
    <mergeCell ref="C270:D271"/>
    <mergeCell ref="E270:F271"/>
    <mergeCell ref="G270:H271"/>
    <mergeCell ref="I270:J271"/>
    <mergeCell ref="K272:L273"/>
    <mergeCell ref="K270:L271"/>
    <mergeCell ref="M270:N271"/>
    <mergeCell ref="M268:N268"/>
    <mergeCell ref="Q268:Q269"/>
    <mergeCell ref="S268:S269"/>
    <mergeCell ref="C269:P269"/>
    <mergeCell ref="O270:O271"/>
    <mergeCell ref="Q270:Q271"/>
    <mergeCell ref="R270:R271"/>
    <mergeCell ref="S270:S271"/>
    <mergeCell ref="T268:T269"/>
    <mergeCell ref="U268:U269"/>
    <mergeCell ref="Y266:Y267"/>
    <mergeCell ref="X268:X269"/>
    <mergeCell ref="Y268:Y269"/>
    <mergeCell ref="Z268:Z269"/>
    <mergeCell ref="V266:V267"/>
    <mergeCell ref="W266:W267"/>
    <mergeCell ref="W268:W269"/>
    <mergeCell ref="X266:X267"/>
    <mergeCell ref="V268:V269"/>
    <mergeCell ref="V264:V265"/>
    <mergeCell ref="AB264:AB265"/>
    <mergeCell ref="AC264:AC265"/>
    <mergeCell ref="Y264:Y265"/>
    <mergeCell ref="AA264:AA265"/>
    <mergeCell ref="Z264:Z265"/>
    <mergeCell ref="AA268:AA269"/>
    <mergeCell ref="AD264:AD265"/>
    <mergeCell ref="C268:D268"/>
    <mergeCell ref="E268:F268"/>
    <mergeCell ref="G268:H268"/>
    <mergeCell ref="I268:J268"/>
    <mergeCell ref="K268:L268"/>
    <mergeCell ref="W264:W265"/>
    <mergeCell ref="X264:X265"/>
    <mergeCell ref="M266:N266"/>
    <mergeCell ref="R268:R269"/>
    <mergeCell ref="Q264:Q265"/>
    <mergeCell ref="S264:S265"/>
    <mergeCell ref="T264:T265"/>
    <mergeCell ref="U264:U265"/>
    <mergeCell ref="R264:R265"/>
    <mergeCell ref="S266:S267"/>
    <mergeCell ref="T266:T267"/>
    <mergeCell ref="U266:U267"/>
    <mergeCell ref="S262:S263"/>
    <mergeCell ref="T262:T263"/>
    <mergeCell ref="U262:U263"/>
    <mergeCell ref="V262:V263"/>
    <mergeCell ref="G264:H265"/>
    <mergeCell ref="I264:J265"/>
    <mergeCell ref="K264:L265"/>
    <mergeCell ref="M264:N265"/>
    <mergeCell ref="O264:O265"/>
    <mergeCell ref="P264:P265"/>
    <mergeCell ref="C258:D258"/>
    <mergeCell ref="E258:F258"/>
    <mergeCell ref="C261:P261"/>
    <mergeCell ref="G262:H263"/>
    <mergeCell ref="I262:J263"/>
    <mergeCell ref="K262:L263"/>
    <mergeCell ref="M262:N263"/>
    <mergeCell ref="O262:O263"/>
    <mergeCell ref="P262:P263"/>
    <mergeCell ref="C262:D263"/>
    <mergeCell ref="W260:W261"/>
    <mergeCell ref="E262:F263"/>
    <mergeCell ref="A264:A265"/>
    <mergeCell ref="C264:D265"/>
    <mergeCell ref="E264:F265"/>
    <mergeCell ref="B264:B265"/>
    <mergeCell ref="A262:A263"/>
    <mergeCell ref="B262:B263"/>
    <mergeCell ref="Q262:Q263"/>
    <mergeCell ref="R262:R263"/>
    <mergeCell ref="AB256:AB257"/>
    <mergeCell ref="T256:T257"/>
    <mergeCell ref="U256:U257"/>
    <mergeCell ref="P256:P257"/>
    <mergeCell ref="X260:X261"/>
    <mergeCell ref="Y260:Y261"/>
    <mergeCell ref="AA260:AA261"/>
    <mergeCell ref="T260:T261"/>
    <mergeCell ref="U260:U261"/>
    <mergeCell ref="Z260:Z261"/>
    <mergeCell ref="C260:D260"/>
    <mergeCell ref="E260:F260"/>
    <mergeCell ref="G260:H260"/>
    <mergeCell ref="I260:J260"/>
    <mergeCell ref="K260:L260"/>
    <mergeCell ref="V260:V261"/>
    <mergeCell ref="M260:N260"/>
    <mergeCell ref="R260:R261"/>
    <mergeCell ref="S260:S261"/>
    <mergeCell ref="Q256:Q257"/>
    <mergeCell ref="R256:R257"/>
    <mergeCell ref="S256:S257"/>
    <mergeCell ref="Y258:Y259"/>
    <mergeCell ref="AD256:AD257"/>
    <mergeCell ref="V256:V257"/>
    <mergeCell ref="V258:V259"/>
    <mergeCell ref="AC256:AC257"/>
    <mergeCell ref="Y256:Y257"/>
    <mergeCell ref="AA256:AA257"/>
    <mergeCell ref="A256:A257"/>
    <mergeCell ref="C256:D257"/>
    <mergeCell ref="E256:F257"/>
    <mergeCell ref="G256:H257"/>
    <mergeCell ref="X256:X257"/>
    <mergeCell ref="Q260:Q261"/>
    <mergeCell ref="K256:L257"/>
    <mergeCell ref="M256:N257"/>
    <mergeCell ref="O256:O257"/>
    <mergeCell ref="W256:W257"/>
    <mergeCell ref="B250:B251"/>
    <mergeCell ref="AA254:AA255"/>
    <mergeCell ref="AB254:AB255"/>
    <mergeCell ref="R254:R255"/>
    <mergeCell ref="S254:S255"/>
    <mergeCell ref="T254:T255"/>
    <mergeCell ref="U254:U255"/>
    <mergeCell ref="M254:N255"/>
    <mergeCell ref="O254:O255"/>
    <mergeCell ref="S252:S253"/>
    <mergeCell ref="AD254:AD255"/>
    <mergeCell ref="V254:V255"/>
    <mergeCell ref="W254:W255"/>
    <mergeCell ref="X254:X255"/>
    <mergeCell ref="Y254:Y255"/>
    <mergeCell ref="Z254:Z255"/>
    <mergeCell ref="T252:T253"/>
    <mergeCell ref="U252:U253"/>
    <mergeCell ref="V252:V253"/>
    <mergeCell ref="AC254:AC255"/>
    <mergeCell ref="G252:H252"/>
    <mergeCell ref="Y252:Y253"/>
    <mergeCell ref="AA252:AA253"/>
    <mergeCell ref="T247:T248"/>
    <mergeCell ref="U247:U248"/>
    <mergeCell ref="V247:V248"/>
    <mergeCell ref="AB247:AB248"/>
    <mergeCell ref="AC247:AC248"/>
    <mergeCell ref="Y247:Y248"/>
    <mergeCell ref="AA247:AA248"/>
    <mergeCell ref="Z247:Z248"/>
    <mergeCell ref="AD247:AD248"/>
    <mergeCell ref="C252:D252"/>
    <mergeCell ref="E252:F252"/>
    <mergeCell ref="W247:W248"/>
    <mergeCell ref="X247:X248"/>
    <mergeCell ref="R252:R253"/>
    <mergeCell ref="O247:O248"/>
    <mergeCell ref="P247:P248"/>
    <mergeCell ref="Q247:Q248"/>
    <mergeCell ref="S247:S248"/>
    <mergeCell ref="G247:H248"/>
    <mergeCell ref="I247:J248"/>
    <mergeCell ref="K247:L248"/>
    <mergeCell ref="M247:N248"/>
    <mergeCell ref="C254:D255"/>
    <mergeCell ref="E254:F255"/>
    <mergeCell ref="G254:H255"/>
    <mergeCell ref="I254:J255"/>
    <mergeCell ref="K254:L255"/>
    <mergeCell ref="M252:N252"/>
    <mergeCell ref="AC245:AC246"/>
    <mergeCell ref="AD245:AD246"/>
    <mergeCell ref="I256:J257"/>
    <mergeCell ref="R247:R248"/>
    <mergeCell ref="M250:N250"/>
    <mergeCell ref="O250:O251"/>
    <mergeCell ref="P250:P251"/>
    <mergeCell ref="Q250:Q251"/>
    <mergeCell ref="I252:J252"/>
    <mergeCell ref="K252:L252"/>
    <mergeCell ref="Q245:Q246"/>
    <mergeCell ref="R245:R246"/>
    <mergeCell ref="S245:S246"/>
    <mergeCell ref="T245:T246"/>
    <mergeCell ref="U245:U246"/>
    <mergeCell ref="V245:V246"/>
    <mergeCell ref="G245:H246"/>
    <mergeCell ref="I245:J246"/>
    <mergeCell ref="K245:L246"/>
    <mergeCell ref="M245:N246"/>
    <mergeCell ref="O245:O246"/>
    <mergeCell ref="P245:P246"/>
    <mergeCell ref="C245:D246"/>
    <mergeCell ref="E245:F246"/>
    <mergeCell ref="A247:A248"/>
    <mergeCell ref="C247:D248"/>
    <mergeCell ref="E247:F248"/>
    <mergeCell ref="B247:B248"/>
    <mergeCell ref="B245:B246"/>
    <mergeCell ref="AC243:AC244"/>
    <mergeCell ref="AD243:AD244"/>
    <mergeCell ref="C244:P244"/>
    <mergeCell ref="X243:X244"/>
    <mergeCell ref="Y243:Y244"/>
    <mergeCell ref="AA243:AA244"/>
    <mergeCell ref="T243:T244"/>
    <mergeCell ref="U243:U244"/>
    <mergeCell ref="M243:N243"/>
    <mergeCell ref="R243:R244"/>
    <mergeCell ref="S243:S244"/>
    <mergeCell ref="AC239:AC240"/>
    <mergeCell ref="Y239:Y240"/>
    <mergeCell ref="AA239:AA240"/>
    <mergeCell ref="AB239:AB240"/>
    <mergeCell ref="T239:T240"/>
    <mergeCell ref="U239:U240"/>
    <mergeCell ref="V239:V240"/>
    <mergeCell ref="AB243:AB244"/>
    <mergeCell ref="W239:W240"/>
    <mergeCell ref="AD239:AD240"/>
    <mergeCell ref="C243:D243"/>
    <mergeCell ref="E243:F243"/>
    <mergeCell ref="G243:H243"/>
    <mergeCell ref="I243:J243"/>
    <mergeCell ref="K243:L243"/>
    <mergeCell ref="V243:V244"/>
    <mergeCell ref="W243:W244"/>
    <mergeCell ref="X239:X240"/>
    <mergeCell ref="Q243:Q244"/>
    <mergeCell ref="M239:N240"/>
    <mergeCell ref="O239:O240"/>
    <mergeCell ref="P239:P240"/>
    <mergeCell ref="Q239:Q240"/>
    <mergeCell ref="R239:R240"/>
    <mergeCell ref="S239:S240"/>
    <mergeCell ref="AB237:AB238"/>
    <mergeCell ref="Z237:Z238"/>
    <mergeCell ref="AC237:AC238"/>
    <mergeCell ref="AD237:AD238"/>
    <mergeCell ref="A239:A240"/>
    <mergeCell ref="C239:D240"/>
    <mergeCell ref="E239:F240"/>
    <mergeCell ref="G239:H240"/>
    <mergeCell ref="I239:J240"/>
    <mergeCell ref="K239:L240"/>
    <mergeCell ref="U237:U238"/>
    <mergeCell ref="V237:V238"/>
    <mergeCell ref="W237:W238"/>
    <mergeCell ref="X237:X238"/>
    <mergeCell ref="Y237:Y238"/>
    <mergeCell ref="AA237:AA238"/>
    <mergeCell ref="O237:O238"/>
    <mergeCell ref="P237:P238"/>
    <mergeCell ref="Q237:Q238"/>
    <mergeCell ref="R237:R238"/>
    <mergeCell ref="S237:S238"/>
    <mergeCell ref="T237:T238"/>
    <mergeCell ref="I237:J238"/>
    <mergeCell ref="C237:D238"/>
    <mergeCell ref="E237:F238"/>
    <mergeCell ref="G237:H238"/>
    <mergeCell ref="K237:L238"/>
    <mergeCell ref="M237:N238"/>
    <mergeCell ref="AD235:AD236"/>
    <mergeCell ref="C236:P236"/>
    <mergeCell ref="T235:T236"/>
    <mergeCell ref="U235:U236"/>
    <mergeCell ref="V235:V236"/>
    <mergeCell ref="W235:W236"/>
    <mergeCell ref="M235:N235"/>
    <mergeCell ref="Q235:Q236"/>
    <mergeCell ref="S235:S236"/>
    <mergeCell ref="Z235:Z236"/>
    <mergeCell ref="Y235:Y236"/>
    <mergeCell ref="AA235:AA236"/>
    <mergeCell ref="Z233:Z234"/>
    <mergeCell ref="AB235:AB236"/>
    <mergeCell ref="AC233:AC234"/>
    <mergeCell ref="S231:S232"/>
    <mergeCell ref="Y231:Y232"/>
    <mergeCell ref="Z231:Z232"/>
    <mergeCell ref="T233:T234"/>
    <mergeCell ref="S233:S234"/>
    <mergeCell ref="AD231:AD232"/>
    <mergeCell ref="C235:D235"/>
    <mergeCell ref="E235:F235"/>
    <mergeCell ref="G235:H235"/>
    <mergeCell ref="I235:J235"/>
    <mergeCell ref="K235:L235"/>
    <mergeCell ref="W231:W232"/>
    <mergeCell ref="R235:R236"/>
    <mergeCell ref="AC231:AC232"/>
    <mergeCell ref="AC235:AC236"/>
    <mergeCell ref="X231:X232"/>
    <mergeCell ref="K231:L232"/>
    <mergeCell ref="M231:N232"/>
    <mergeCell ref="Q231:Q232"/>
    <mergeCell ref="R231:R232"/>
    <mergeCell ref="M233:N233"/>
    <mergeCell ref="P233:P234"/>
    <mergeCell ref="O233:O234"/>
    <mergeCell ref="U233:U234"/>
    <mergeCell ref="Q233:Q234"/>
    <mergeCell ref="X229:X230"/>
    <mergeCell ref="Y229:Y230"/>
    <mergeCell ref="AA229:AA230"/>
    <mergeCell ref="AB229:AB230"/>
    <mergeCell ref="U231:U232"/>
    <mergeCell ref="V231:V232"/>
    <mergeCell ref="AB231:AB232"/>
    <mergeCell ref="V229:V230"/>
    <mergeCell ref="W229:W230"/>
    <mergeCell ref="AA231:AA232"/>
    <mergeCell ref="U229:U230"/>
    <mergeCell ref="T231:T232"/>
    <mergeCell ref="A231:A232"/>
    <mergeCell ref="C231:D232"/>
    <mergeCell ref="E231:F232"/>
    <mergeCell ref="G231:H232"/>
    <mergeCell ref="I231:J232"/>
    <mergeCell ref="S229:S230"/>
    <mergeCell ref="I229:J230"/>
    <mergeCell ref="M229:N230"/>
    <mergeCell ref="O229:O230"/>
    <mergeCell ref="O231:O232"/>
    <mergeCell ref="P229:P230"/>
    <mergeCell ref="Q229:Q230"/>
    <mergeCell ref="T229:T230"/>
    <mergeCell ref="R229:R230"/>
    <mergeCell ref="P231:P232"/>
    <mergeCell ref="C229:D230"/>
    <mergeCell ref="E229:F230"/>
    <mergeCell ref="G229:H230"/>
    <mergeCell ref="A227:A228"/>
    <mergeCell ref="A229:A230"/>
    <mergeCell ref="B227:B228"/>
    <mergeCell ref="B229:B230"/>
    <mergeCell ref="K229:L230"/>
    <mergeCell ref="C228:P228"/>
    <mergeCell ref="X227:X228"/>
    <mergeCell ref="Y227:Y228"/>
    <mergeCell ref="AA227:AA228"/>
    <mergeCell ref="T227:T228"/>
    <mergeCell ref="U227:U228"/>
    <mergeCell ref="M227:N227"/>
    <mergeCell ref="R227:R228"/>
    <mergeCell ref="Z227:Z228"/>
    <mergeCell ref="S227:S228"/>
    <mergeCell ref="AC223:AC224"/>
    <mergeCell ref="Y223:Y224"/>
    <mergeCell ref="AA223:AA224"/>
    <mergeCell ref="AB223:AB224"/>
    <mergeCell ref="T223:T224"/>
    <mergeCell ref="U223:U224"/>
    <mergeCell ref="V223:V224"/>
    <mergeCell ref="AB227:AB228"/>
    <mergeCell ref="Y225:Y226"/>
    <mergeCell ref="AD223:AD224"/>
    <mergeCell ref="C227:D227"/>
    <mergeCell ref="E227:F227"/>
    <mergeCell ref="G227:H227"/>
    <mergeCell ref="I227:J227"/>
    <mergeCell ref="K227:L227"/>
    <mergeCell ref="V227:V228"/>
    <mergeCell ref="W227:W228"/>
    <mergeCell ref="X223:X224"/>
    <mergeCell ref="Q227:Q228"/>
    <mergeCell ref="M223:N224"/>
    <mergeCell ref="O223:O224"/>
    <mergeCell ref="W223:W224"/>
    <mergeCell ref="P223:P224"/>
    <mergeCell ref="Q223:Q224"/>
    <mergeCell ref="R223:R224"/>
    <mergeCell ref="S223:S224"/>
    <mergeCell ref="AB221:AB222"/>
    <mergeCell ref="AC221:AC222"/>
    <mergeCell ref="Z221:Z222"/>
    <mergeCell ref="AD221:AD222"/>
    <mergeCell ref="A223:A224"/>
    <mergeCell ref="C223:D224"/>
    <mergeCell ref="E223:F224"/>
    <mergeCell ref="G223:H224"/>
    <mergeCell ref="I223:J224"/>
    <mergeCell ref="K223:L224"/>
    <mergeCell ref="U221:U222"/>
    <mergeCell ref="V221:V222"/>
    <mergeCell ref="W221:W222"/>
    <mergeCell ref="X221:X222"/>
    <mergeCell ref="Y221:Y222"/>
    <mergeCell ref="AA221:AA222"/>
    <mergeCell ref="O221:O222"/>
    <mergeCell ref="P221:P222"/>
    <mergeCell ref="Q221:Q222"/>
    <mergeCell ref="R221:R222"/>
    <mergeCell ref="S221:S222"/>
    <mergeCell ref="T221:T222"/>
    <mergeCell ref="C221:D222"/>
    <mergeCell ref="E221:F222"/>
    <mergeCell ref="G221:H222"/>
    <mergeCell ref="I221:J222"/>
    <mergeCell ref="K221:L222"/>
    <mergeCell ref="M221:N222"/>
    <mergeCell ref="S219:S220"/>
    <mergeCell ref="E219:F219"/>
    <mergeCell ref="G219:H219"/>
    <mergeCell ref="I219:J219"/>
    <mergeCell ref="K219:L219"/>
    <mergeCell ref="M219:N219"/>
    <mergeCell ref="Q219:Q220"/>
    <mergeCell ref="R219:R220"/>
    <mergeCell ref="C220:P220"/>
    <mergeCell ref="C219:D219"/>
    <mergeCell ref="X219:X220"/>
    <mergeCell ref="AB219:AB220"/>
    <mergeCell ref="AC219:AC220"/>
    <mergeCell ref="AD219:AD220"/>
    <mergeCell ref="AA219:AA220"/>
    <mergeCell ref="T219:T220"/>
    <mergeCell ref="U219:U220"/>
    <mergeCell ref="Y219:Y220"/>
    <mergeCell ref="V219:V220"/>
    <mergeCell ref="W219:W220"/>
    <mergeCell ref="S215:S216"/>
    <mergeCell ref="T215:T216"/>
    <mergeCell ref="U215:U216"/>
    <mergeCell ref="V215:V216"/>
    <mergeCell ref="W215:W216"/>
    <mergeCell ref="X215:X216"/>
    <mergeCell ref="AD213:AD214"/>
    <mergeCell ref="AD215:AD216"/>
    <mergeCell ref="AB211:AB212"/>
    <mergeCell ref="AC211:AC212"/>
    <mergeCell ref="AD211:AD212"/>
    <mergeCell ref="AC215:AC216"/>
    <mergeCell ref="AA215:AA216"/>
    <mergeCell ref="AB215:AB216"/>
    <mergeCell ref="X213:X214"/>
    <mergeCell ref="Y213:Y214"/>
    <mergeCell ref="AA213:AA214"/>
    <mergeCell ref="AB213:AB214"/>
    <mergeCell ref="Y215:Y216"/>
    <mergeCell ref="Z213:Z214"/>
    <mergeCell ref="Z215:Z216"/>
    <mergeCell ref="S213:S214"/>
    <mergeCell ref="T213:T214"/>
    <mergeCell ref="U213:U214"/>
    <mergeCell ref="V213:V214"/>
    <mergeCell ref="W213:W214"/>
    <mergeCell ref="AD209:AD210"/>
    <mergeCell ref="X211:X212"/>
    <mergeCell ref="Y211:Y212"/>
    <mergeCell ref="AA211:AA212"/>
    <mergeCell ref="AC213:AC214"/>
    <mergeCell ref="K213:L214"/>
    <mergeCell ref="M213:N214"/>
    <mergeCell ref="R213:R214"/>
    <mergeCell ref="K215:L216"/>
    <mergeCell ref="M215:N216"/>
    <mergeCell ref="O215:O216"/>
    <mergeCell ref="Q215:Q216"/>
    <mergeCell ref="R215:R216"/>
    <mergeCell ref="P215:P216"/>
    <mergeCell ref="G213:H214"/>
    <mergeCell ref="I213:J214"/>
    <mergeCell ref="A215:A216"/>
    <mergeCell ref="C215:D216"/>
    <mergeCell ref="E215:F216"/>
    <mergeCell ref="G215:H216"/>
    <mergeCell ref="I215:J216"/>
    <mergeCell ref="G211:H211"/>
    <mergeCell ref="I211:J211"/>
    <mergeCell ref="K211:L211"/>
    <mergeCell ref="C212:P212"/>
    <mergeCell ref="M211:N211"/>
    <mergeCell ref="Q211:Q212"/>
    <mergeCell ref="X207:X208"/>
    <mergeCell ref="Y207:Y208"/>
    <mergeCell ref="AA207:AA208"/>
    <mergeCell ref="Z207:Z208"/>
    <mergeCell ref="R211:R212"/>
    <mergeCell ref="S211:S212"/>
    <mergeCell ref="T211:T212"/>
    <mergeCell ref="U211:U212"/>
    <mergeCell ref="V211:V212"/>
    <mergeCell ref="W211:W212"/>
    <mergeCell ref="R207:R208"/>
    <mergeCell ref="S207:S208"/>
    <mergeCell ref="T207:T208"/>
    <mergeCell ref="U207:U208"/>
    <mergeCell ref="V207:V208"/>
    <mergeCell ref="W207:W208"/>
    <mergeCell ref="I207:J208"/>
    <mergeCell ref="K207:L208"/>
    <mergeCell ref="M207:N208"/>
    <mergeCell ref="O207:O208"/>
    <mergeCell ref="P207:P208"/>
    <mergeCell ref="Q207:Q208"/>
    <mergeCell ref="V205:V206"/>
    <mergeCell ref="W205:W206"/>
    <mergeCell ref="X205:X206"/>
    <mergeCell ref="Y205:Y206"/>
    <mergeCell ref="AA205:AA206"/>
    <mergeCell ref="AB205:AB206"/>
    <mergeCell ref="Z205:Z206"/>
    <mergeCell ref="P205:P206"/>
    <mergeCell ref="Q205:Q206"/>
    <mergeCell ref="R205:R206"/>
    <mergeCell ref="S205:S206"/>
    <mergeCell ref="T205:T206"/>
    <mergeCell ref="U205:U206"/>
    <mergeCell ref="AC201:AC202"/>
    <mergeCell ref="AD201:AD202"/>
    <mergeCell ref="C204:P204"/>
    <mergeCell ref="C205:D206"/>
    <mergeCell ref="E205:F206"/>
    <mergeCell ref="G205:H206"/>
    <mergeCell ref="I205:J206"/>
    <mergeCell ref="K205:L206"/>
    <mergeCell ref="M205:N206"/>
    <mergeCell ref="O205:O206"/>
    <mergeCell ref="AB207:AB208"/>
    <mergeCell ref="Z203:Z204"/>
    <mergeCell ref="AC203:AC204"/>
    <mergeCell ref="AD203:AD204"/>
    <mergeCell ref="AD205:AD206"/>
    <mergeCell ref="AC207:AC208"/>
    <mergeCell ref="AD207:AD208"/>
    <mergeCell ref="AC205:AC206"/>
    <mergeCell ref="X203:X204"/>
    <mergeCell ref="Y201:Y202"/>
    <mergeCell ref="AA201:AA202"/>
    <mergeCell ref="AB201:AB202"/>
    <mergeCell ref="Z201:Z202"/>
    <mergeCell ref="Y203:Y204"/>
    <mergeCell ref="AA203:AA204"/>
    <mergeCell ref="AB203:AB204"/>
    <mergeCell ref="Y199:Y200"/>
    <mergeCell ref="AA199:AA200"/>
    <mergeCell ref="Z199:Z200"/>
    <mergeCell ref="Q203:Q204"/>
    <mergeCell ref="R203:R204"/>
    <mergeCell ref="S203:S204"/>
    <mergeCell ref="T203:T204"/>
    <mergeCell ref="U203:U204"/>
    <mergeCell ref="V203:V204"/>
    <mergeCell ref="W203:W204"/>
    <mergeCell ref="Q199:Q200"/>
    <mergeCell ref="R199:R200"/>
    <mergeCell ref="S199:S200"/>
    <mergeCell ref="T199:T200"/>
    <mergeCell ref="U199:U200"/>
    <mergeCell ref="V199:V200"/>
    <mergeCell ref="U197:U198"/>
    <mergeCell ref="V197:V198"/>
    <mergeCell ref="Y197:Y198"/>
    <mergeCell ref="AA197:AA198"/>
    <mergeCell ref="Z197:Z198"/>
    <mergeCell ref="X197:X198"/>
    <mergeCell ref="W197:W198"/>
    <mergeCell ref="C203:D203"/>
    <mergeCell ref="E203:F203"/>
    <mergeCell ref="G203:H203"/>
    <mergeCell ref="I203:J203"/>
    <mergeCell ref="K199:L200"/>
    <mergeCell ref="M199:N200"/>
    <mergeCell ref="C199:D200"/>
    <mergeCell ref="E199:F200"/>
    <mergeCell ref="G199:H200"/>
    <mergeCell ref="I199:J200"/>
    <mergeCell ref="C197:D198"/>
    <mergeCell ref="E197:F198"/>
    <mergeCell ref="G197:H198"/>
    <mergeCell ref="I197:J198"/>
    <mergeCell ref="K197:L198"/>
    <mergeCell ref="M197:N198"/>
    <mergeCell ref="X195:X196"/>
    <mergeCell ref="Q197:Q198"/>
    <mergeCell ref="R197:R198"/>
    <mergeCell ref="T195:T196"/>
    <mergeCell ref="U195:U196"/>
    <mergeCell ref="Q195:Q196"/>
    <mergeCell ref="R195:R196"/>
    <mergeCell ref="S195:S196"/>
    <mergeCell ref="S197:S198"/>
    <mergeCell ref="T197:T198"/>
    <mergeCell ref="AD191:AD192"/>
    <mergeCell ref="K195:L195"/>
    <mergeCell ref="V195:V196"/>
    <mergeCell ref="W195:W196"/>
    <mergeCell ref="C196:P196"/>
    <mergeCell ref="M195:N195"/>
    <mergeCell ref="C195:D195"/>
    <mergeCell ref="E195:F195"/>
    <mergeCell ref="G195:H195"/>
    <mergeCell ref="I195:J195"/>
    <mergeCell ref="V191:V192"/>
    <mergeCell ref="W191:W192"/>
    <mergeCell ref="X191:X192"/>
    <mergeCell ref="Y191:Y192"/>
    <mergeCell ref="AA191:AA192"/>
    <mergeCell ref="AB191:AB192"/>
    <mergeCell ref="Z191:Z192"/>
    <mergeCell ref="P191:P192"/>
    <mergeCell ref="Q191:Q192"/>
    <mergeCell ref="R191:R192"/>
    <mergeCell ref="S191:S192"/>
    <mergeCell ref="T191:T192"/>
    <mergeCell ref="U191:U192"/>
    <mergeCell ref="E191:F192"/>
    <mergeCell ref="G191:H192"/>
    <mergeCell ref="I191:J192"/>
    <mergeCell ref="K191:L192"/>
    <mergeCell ref="M191:N192"/>
    <mergeCell ref="O191:O192"/>
    <mergeCell ref="P189:P190"/>
    <mergeCell ref="V189:V190"/>
    <mergeCell ref="W189:W190"/>
    <mergeCell ref="X189:X190"/>
    <mergeCell ref="Y189:Y190"/>
    <mergeCell ref="AA189:AA190"/>
    <mergeCell ref="S189:S190"/>
    <mergeCell ref="T189:T190"/>
    <mergeCell ref="U189:U190"/>
    <mergeCell ref="Z189:Z190"/>
    <mergeCell ref="AC185:AC186"/>
    <mergeCell ref="AD187:AD188"/>
    <mergeCell ref="C188:P188"/>
    <mergeCell ref="C189:D190"/>
    <mergeCell ref="E189:F190"/>
    <mergeCell ref="G189:H190"/>
    <mergeCell ref="I189:J190"/>
    <mergeCell ref="K189:L190"/>
    <mergeCell ref="M189:N190"/>
    <mergeCell ref="O189:O190"/>
    <mergeCell ref="R187:R188"/>
    <mergeCell ref="S187:S188"/>
    <mergeCell ref="T187:T188"/>
    <mergeCell ref="AC183:AC184"/>
    <mergeCell ref="AD183:AD184"/>
    <mergeCell ref="AD185:AD186"/>
    <mergeCell ref="AA185:AA186"/>
    <mergeCell ref="AB187:AB188"/>
    <mergeCell ref="AC187:AC188"/>
    <mergeCell ref="AB185:AB186"/>
    <mergeCell ref="R185:R186"/>
    <mergeCell ref="K187:L187"/>
    <mergeCell ref="M187:N187"/>
    <mergeCell ref="V187:V188"/>
    <mergeCell ref="U185:U186"/>
    <mergeCell ref="V185:V186"/>
    <mergeCell ref="S185:S186"/>
    <mergeCell ref="T185:T186"/>
    <mergeCell ref="U187:U188"/>
    <mergeCell ref="Q187:Q188"/>
    <mergeCell ref="Q183:Q184"/>
    <mergeCell ref="R183:R184"/>
    <mergeCell ref="S183:S184"/>
    <mergeCell ref="T183:T184"/>
    <mergeCell ref="U183:U184"/>
    <mergeCell ref="V183:V184"/>
    <mergeCell ref="AC181:AC182"/>
    <mergeCell ref="AD181:AD182"/>
    <mergeCell ref="A183:A184"/>
    <mergeCell ref="C183:D184"/>
    <mergeCell ref="E183:F184"/>
    <mergeCell ref="G183:H184"/>
    <mergeCell ref="I183:J184"/>
    <mergeCell ref="K183:L184"/>
    <mergeCell ref="M183:N184"/>
    <mergeCell ref="O183:O184"/>
    <mergeCell ref="Y181:Y182"/>
    <mergeCell ref="AA181:AA182"/>
    <mergeCell ref="AB181:AB182"/>
    <mergeCell ref="Y183:Y184"/>
    <mergeCell ref="AA183:AA184"/>
    <mergeCell ref="AB183:AB184"/>
    <mergeCell ref="Z181:Z182"/>
    <mergeCell ref="Z183:Z184"/>
    <mergeCell ref="G181:H182"/>
    <mergeCell ref="I181:J182"/>
    <mergeCell ref="K181:L182"/>
    <mergeCell ref="M181:N182"/>
    <mergeCell ref="R181:R182"/>
    <mergeCell ref="S181:S182"/>
    <mergeCell ref="AD179:AD180"/>
    <mergeCell ref="C180:P180"/>
    <mergeCell ref="X179:X180"/>
    <mergeCell ref="Y179:Y180"/>
    <mergeCell ref="AA179:AA180"/>
    <mergeCell ref="T179:T180"/>
    <mergeCell ref="U179:U180"/>
    <mergeCell ref="M179:N179"/>
    <mergeCell ref="R179:R180"/>
    <mergeCell ref="Z179:Z180"/>
    <mergeCell ref="AC177:AC178"/>
    <mergeCell ref="AB179:AB180"/>
    <mergeCell ref="S179:S180"/>
    <mergeCell ref="AC179:AC180"/>
    <mergeCell ref="Z177:Z178"/>
    <mergeCell ref="W179:W180"/>
    <mergeCell ref="AA177:AA178"/>
    <mergeCell ref="U175:U176"/>
    <mergeCell ref="AB177:AB178"/>
    <mergeCell ref="V175:V176"/>
    <mergeCell ref="W175:W176"/>
    <mergeCell ref="Q175:Q176"/>
    <mergeCell ref="R175:R176"/>
    <mergeCell ref="S175:S176"/>
    <mergeCell ref="T175:T176"/>
    <mergeCell ref="Z175:Z176"/>
    <mergeCell ref="Y177:Y178"/>
    <mergeCell ref="AA175:AA176"/>
    <mergeCell ref="G179:H179"/>
    <mergeCell ref="I179:J179"/>
    <mergeCell ref="K179:L179"/>
    <mergeCell ref="V179:V180"/>
    <mergeCell ref="Q179:Q180"/>
    <mergeCell ref="R177:R178"/>
    <mergeCell ref="O177:O178"/>
    <mergeCell ref="P177:P178"/>
    <mergeCell ref="Q177:Q178"/>
    <mergeCell ref="AD173:AD174"/>
    <mergeCell ref="I175:J176"/>
    <mergeCell ref="K175:L176"/>
    <mergeCell ref="M175:N176"/>
    <mergeCell ref="O175:O176"/>
    <mergeCell ref="P175:P176"/>
    <mergeCell ref="AD175:AD176"/>
    <mergeCell ref="AC175:AC176"/>
    <mergeCell ref="AB175:AB176"/>
    <mergeCell ref="Y175:Y176"/>
    <mergeCell ref="T173:T174"/>
    <mergeCell ref="U173:U174"/>
    <mergeCell ref="V173:V174"/>
    <mergeCell ref="AC173:AC174"/>
    <mergeCell ref="Z173:Z174"/>
    <mergeCell ref="Y173:Y174"/>
    <mergeCell ref="AA173:AA174"/>
    <mergeCell ref="AB173:AB174"/>
    <mergeCell ref="AC171:AC172"/>
    <mergeCell ref="Y171:Y172"/>
    <mergeCell ref="AA171:AA172"/>
    <mergeCell ref="AB171:AB172"/>
    <mergeCell ref="AD171:AD172"/>
    <mergeCell ref="I173:J174"/>
    <mergeCell ref="K173:L174"/>
    <mergeCell ref="M173:N174"/>
    <mergeCell ref="X171:X172"/>
    <mergeCell ref="O173:O174"/>
    <mergeCell ref="U808:U809"/>
    <mergeCell ref="AC808:AC809"/>
    <mergeCell ref="AD808:AD809"/>
    <mergeCell ref="G171:H171"/>
    <mergeCell ref="I171:J171"/>
    <mergeCell ref="K171:L171"/>
    <mergeCell ref="M171:N171"/>
    <mergeCell ref="Q171:Q172"/>
    <mergeCell ref="R171:R172"/>
    <mergeCell ref="S171:S172"/>
    <mergeCell ref="O808:O809"/>
    <mergeCell ref="P808:P809"/>
    <mergeCell ref="Q808:Q809"/>
    <mergeCell ref="R808:R809"/>
    <mergeCell ref="Y808:Y809"/>
    <mergeCell ref="S808:S809"/>
    <mergeCell ref="V808:V809"/>
    <mergeCell ref="W808:W809"/>
    <mergeCell ref="X808:X809"/>
    <mergeCell ref="T808:T809"/>
    <mergeCell ref="V800:V801"/>
    <mergeCell ref="AC800:AC801"/>
    <mergeCell ref="AD800:AD801"/>
    <mergeCell ref="A808:A809"/>
    <mergeCell ref="C808:D808"/>
    <mergeCell ref="E808:F808"/>
    <mergeCell ref="G808:H808"/>
    <mergeCell ref="I808:J808"/>
    <mergeCell ref="K808:L808"/>
    <mergeCell ref="M808:N808"/>
    <mergeCell ref="P800:P801"/>
    <mergeCell ref="Q800:Q801"/>
    <mergeCell ref="R800:R801"/>
    <mergeCell ref="S800:S801"/>
    <mergeCell ref="T800:T801"/>
    <mergeCell ref="U800:U801"/>
    <mergeCell ref="AB792:AB793"/>
    <mergeCell ref="Z792:Z793"/>
    <mergeCell ref="Y792:Y793"/>
    <mergeCell ref="AC792:AC793"/>
    <mergeCell ref="AD792:AD793"/>
    <mergeCell ref="G800:H800"/>
    <mergeCell ref="I800:J800"/>
    <mergeCell ref="K800:L800"/>
    <mergeCell ref="M800:N800"/>
    <mergeCell ref="O800:O801"/>
    <mergeCell ref="T792:T793"/>
    <mergeCell ref="U792:U793"/>
    <mergeCell ref="V792:V793"/>
    <mergeCell ref="W792:W793"/>
    <mergeCell ref="X792:X793"/>
    <mergeCell ref="AA792:AA793"/>
    <mergeCell ref="AD784:AD785"/>
    <mergeCell ref="G792:H792"/>
    <mergeCell ref="I792:J792"/>
    <mergeCell ref="K792:L792"/>
    <mergeCell ref="M792:N792"/>
    <mergeCell ref="O792:O793"/>
    <mergeCell ref="P792:P793"/>
    <mergeCell ref="Q792:Q793"/>
    <mergeCell ref="R792:R793"/>
    <mergeCell ref="S792:S793"/>
    <mergeCell ref="T784:T785"/>
    <mergeCell ref="U784:U785"/>
    <mergeCell ref="V784:V785"/>
    <mergeCell ref="AB784:AB785"/>
    <mergeCell ref="Z784:Z785"/>
    <mergeCell ref="W784:W785"/>
    <mergeCell ref="X784:X785"/>
    <mergeCell ref="Y784:Y785"/>
    <mergeCell ref="AA784:AA785"/>
    <mergeCell ref="AD776:AD777"/>
    <mergeCell ref="G784:H784"/>
    <mergeCell ref="I784:J784"/>
    <mergeCell ref="K784:L784"/>
    <mergeCell ref="M784:N784"/>
    <mergeCell ref="O784:O785"/>
    <mergeCell ref="P784:P785"/>
    <mergeCell ref="Q784:Q785"/>
    <mergeCell ref="R784:R785"/>
    <mergeCell ref="S784:S785"/>
    <mergeCell ref="U776:U777"/>
    <mergeCell ref="V776:V777"/>
    <mergeCell ref="AA776:AA777"/>
    <mergeCell ref="AB776:AB777"/>
    <mergeCell ref="Z776:Z777"/>
    <mergeCell ref="AC776:AC777"/>
    <mergeCell ref="Y776:Y777"/>
    <mergeCell ref="O776:O777"/>
    <mergeCell ref="P776:P777"/>
    <mergeCell ref="Q776:Q777"/>
    <mergeCell ref="R776:R777"/>
    <mergeCell ref="S776:S777"/>
    <mergeCell ref="T776:T777"/>
    <mergeCell ref="AB768:AB769"/>
    <mergeCell ref="AC768:AC769"/>
    <mergeCell ref="AD768:AD769"/>
    <mergeCell ref="A776:A777"/>
    <mergeCell ref="C776:D776"/>
    <mergeCell ref="E776:F776"/>
    <mergeCell ref="G776:H776"/>
    <mergeCell ref="I776:J776"/>
    <mergeCell ref="K776:L776"/>
    <mergeCell ref="M776:N776"/>
    <mergeCell ref="P768:P769"/>
    <mergeCell ref="Q768:Q769"/>
    <mergeCell ref="R768:R769"/>
    <mergeCell ref="S768:S769"/>
    <mergeCell ref="T768:T769"/>
    <mergeCell ref="U768:U769"/>
    <mergeCell ref="AB760:AB761"/>
    <mergeCell ref="Z760:Z761"/>
    <mergeCell ref="Y760:Y761"/>
    <mergeCell ref="AC760:AC761"/>
    <mergeCell ref="AD760:AD761"/>
    <mergeCell ref="G768:H768"/>
    <mergeCell ref="I768:J768"/>
    <mergeCell ref="K768:L768"/>
    <mergeCell ref="M768:N768"/>
    <mergeCell ref="O768:O769"/>
    <mergeCell ref="T760:T761"/>
    <mergeCell ref="U760:U761"/>
    <mergeCell ref="V760:V761"/>
    <mergeCell ref="W760:W761"/>
    <mergeCell ref="X760:X761"/>
    <mergeCell ref="AA760:AA761"/>
    <mergeCell ref="AD752:AD753"/>
    <mergeCell ref="G760:H760"/>
    <mergeCell ref="I760:J760"/>
    <mergeCell ref="K760:L760"/>
    <mergeCell ref="M760:N760"/>
    <mergeCell ref="O760:O761"/>
    <mergeCell ref="P760:P761"/>
    <mergeCell ref="Q760:Q761"/>
    <mergeCell ref="R760:R761"/>
    <mergeCell ref="S760:S761"/>
    <mergeCell ref="Q752:Q753"/>
    <mergeCell ref="R752:R753"/>
    <mergeCell ref="S752:S753"/>
    <mergeCell ref="T752:T753"/>
    <mergeCell ref="U752:U753"/>
    <mergeCell ref="V752:V753"/>
    <mergeCell ref="AB744:AB745"/>
    <mergeCell ref="Z744:Z745"/>
    <mergeCell ref="AC744:AC745"/>
    <mergeCell ref="AD744:AD745"/>
    <mergeCell ref="G752:H752"/>
    <mergeCell ref="I752:J752"/>
    <mergeCell ref="K752:L752"/>
    <mergeCell ref="M752:N752"/>
    <mergeCell ref="O752:O753"/>
    <mergeCell ref="P752:P753"/>
    <mergeCell ref="T744:T745"/>
    <mergeCell ref="U744:U745"/>
    <mergeCell ref="V744:V745"/>
    <mergeCell ref="W744:W745"/>
    <mergeCell ref="X744:X745"/>
    <mergeCell ref="AA744:AA745"/>
    <mergeCell ref="AD736:AD737"/>
    <mergeCell ref="A744:A745"/>
    <mergeCell ref="C744:D744"/>
    <mergeCell ref="E744:F744"/>
    <mergeCell ref="G744:H744"/>
    <mergeCell ref="I744:J744"/>
    <mergeCell ref="K744:L744"/>
    <mergeCell ref="M744:N744"/>
    <mergeCell ref="O744:O745"/>
    <mergeCell ref="P744:P745"/>
    <mergeCell ref="S736:S737"/>
    <mergeCell ref="T736:T737"/>
    <mergeCell ref="U736:U737"/>
    <mergeCell ref="V736:V737"/>
    <mergeCell ref="AB736:AB737"/>
    <mergeCell ref="AC736:AC737"/>
    <mergeCell ref="AA736:AA737"/>
    <mergeCell ref="Z736:Z737"/>
    <mergeCell ref="AC727:AC728"/>
    <mergeCell ref="AD727:AD728"/>
    <mergeCell ref="G736:H736"/>
    <mergeCell ref="I736:J736"/>
    <mergeCell ref="K736:L736"/>
    <mergeCell ref="M736:N736"/>
    <mergeCell ref="O736:O737"/>
    <mergeCell ref="P736:P737"/>
    <mergeCell ref="Q736:Q737"/>
    <mergeCell ref="R736:R737"/>
    <mergeCell ref="V727:V728"/>
    <mergeCell ref="W727:W728"/>
    <mergeCell ref="X727:X728"/>
    <mergeCell ref="AA727:AA728"/>
    <mergeCell ref="AB727:AB728"/>
    <mergeCell ref="Z727:Z728"/>
    <mergeCell ref="Y727:Y728"/>
    <mergeCell ref="P727:P728"/>
    <mergeCell ref="Q727:Q728"/>
    <mergeCell ref="R727:R728"/>
    <mergeCell ref="S727:S728"/>
    <mergeCell ref="T727:T728"/>
    <mergeCell ref="U727:U728"/>
    <mergeCell ref="S719:S720"/>
    <mergeCell ref="T719:T720"/>
    <mergeCell ref="U719:U720"/>
    <mergeCell ref="V719:V720"/>
    <mergeCell ref="AD719:AD720"/>
    <mergeCell ref="G727:H727"/>
    <mergeCell ref="I727:J727"/>
    <mergeCell ref="K727:L727"/>
    <mergeCell ref="M727:N727"/>
    <mergeCell ref="O727:O728"/>
    <mergeCell ref="AC711:AC712"/>
    <mergeCell ref="AD711:AD712"/>
    <mergeCell ref="G719:H719"/>
    <mergeCell ref="I719:J719"/>
    <mergeCell ref="K719:L719"/>
    <mergeCell ref="M719:N719"/>
    <mergeCell ref="O719:O720"/>
    <mergeCell ref="P719:P720"/>
    <mergeCell ref="Q719:Q720"/>
    <mergeCell ref="R719:R720"/>
    <mergeCell ref="W711:W712"/>
    <mergeCell ref="X711:X712"/>
    <mergeCell ref="AA711:AA712"/>
    <mergeCell ref="AB711:AB712"/>
    <mergeCell ref="Z711:Z712"/>
    <mergeCell ref="Y711:Y712"/>
    <mergeCell ref="Q711:Q712"/>
    <mergeCell ref="R711:R712"/>
    <mergeCell ref="S711:S712"/>
    <mergeCell ref="T711:T712"/>
    <mergeCell ref="U711:U712"/>
    <mergeCell ref="V711:V712"/>
    <mergeCell ref="AD703:AD704"/>
    <mergeCell ref="A711:A712"/>
    <mergeCell ref="C711:D711"/>
    <mergeCell ref="E711:F711"/>
    <mergeCell ref="G711:H711"/>
    <mergeCell ref="I711:J711"/>
    <mergeCell ref="K711:L711"/>
    <mergeCell ref="M711:N711"/>
    <mergeCell ref="O711:O712"/>
    <mergeCell ref="P711:P712"/>
    <mergeCell ref="S703:S704"/>
    <mergeCell ref="T703:T704"/>
    <mergeCell ref="U703:U704"/>
    <mergeCell ref="V703:V704"/>
    <mergeCell ref="AB703:AB704"/>
    <mergeCell ref="AC703:AC704"/>
    <mergeCell ref="Y703:Y704"/>
    <mergeCell ref="AA703:AA704"/>
    <mergeCell ref="Z703:Z704"/>
    <mergeCell ref="W703:W704"/>
    <mergeCell ref="AC695:AC696"/>
    <mergeCell ref="AD695:AD696"/>
    <mergeCell ref="G703:H703"/>
    <mergeCell ref="I703:J703"/>
    <mergeCell ref="K703:L703"/>
    <mergeCell ref="M703:N703"/>
    <mergeCell ref="O703:O704"/>
    <mergeCell ref="P703:P704"/>
    <mergeCell ref="Q703:Q704"/>
    <mergeCell ref="R703:R704"/>
    <mergeCell ref="V695:V696"/>
    <mergeCell ref="W695:W696"/>
    <mergeCell ref="X695:X696"/>
    <mergeCell ref="AA695:AA696"/>
    <mergeCell ref="AB695:AB696"/>
    <mergeCell ref="Z695:Z696"/>
    <mergeCell ref="Y695:Y696"/>
    <mergeCell ref="P695:P696"/>
    <mergeCell ref="Q695:Q696"/>
    <mergeCell ref="R695:R696"/>
    <mergeCell ref="S695:S696"/>
    <mergeCell ref="T695:T696"/>
    <mergeCell ref="U695:U696"/>
    <mergeCell ref="S687:S688"/>
    <mergeCell ref="T687:T688"/>
    <mergeCell ref="U687:U688"/>
    <mergeCell ref="V687:V688"/>
    <mergeCell ref="AD687:AD688"/>
    <mergeCell ref="G695:H695"/>
    <mergeCell ref="I695:J695"/>
    <mergeCell ref="K695:L695"/>
    <mergeCell ref="M695:N695"/>
    <mergeCell ref="O695:O696"/>
    <mergeCell ref="AC679:AC680"/>
    <mergeCell ref="AD679:AD680"/>
    <mergeCell ref="G687:H687"/>
    <mergeCell ref="I687:J687"/>
    <mergeCell ref="K687:L687"/>
    <mergeCell ref="M687:N687"/>
    <mergeCell ref="O687:O688"/>
    <mergeCell ref="P687:P688"/>
    <mergeCell ref="Q687:Q688"/>
    <mergeCell ref="R687:R688"/>
    <mergeCell ref="W679:W680"/>
    <mergeCell ref="X679:X680"/>
    <mergeCell ref="AA679:AA680"/>
    <mergeCell ref="AB679:AB680"/>
    <mergeCell ref="Z679:Z680"/>
    <mergeCell ref="Y679:Y680"/>
    <mergeCell ref="Q679:Q680"/>
    <mergeCell ref="R679:R680"/>
    <mergeCell ref="S679:S680"/>
    <mergeCell ref="T679:T680"/>
    <mergeCell ref="U679:U680"/>
    <mergeCell ref="V679:V680"/>
    <mergeCell ref="AD671:AD672"/>
    <mergeCell ref="A679:A680"/>
    <mergeCell ref="C679:D679"/>
    <mergeCell ref="E679:F679"/>
    <mergeCell ref="G679:H679"/>
    <mergeCell ref="I679:J679"/>
    <mergeCell ref="K679:L679"/>
    <mergeCell ref="M679:N679"/>
    <mergeCell ref="O679:O680"/>
    <mergeCell ref="P679:P680"/>
    <mergeCell ref="S671:S672"/>
    <mergeCell ref="T671:T672"/>
    <mergeCell ref="U671:U672"/>
    <mergeCell ref="V671:V672"/>
    <mergeCell ref="AB671:AB672"/>
    <mergeCell ref="Z671:Z672"/>
    <mergeCell ref="Y671:Y672"/>
    <mergeCell ref="AA671:AA672"/>
    <mergeCell ref="AC663:AC664"/>
    <mergeCell ref="AD663:AD664"/>
    <mergeCell ref="G671:H671"/>
    <mergeCell ref="I671:J671"/>
    <mergeCell ref="K671:L671"/>
    <mergeCell ref="M671:N671"/>
    <mergeCell ref="O671:O672"/>
    <mergeCell ref="P671:P672"/>
    <mergeCell ref="Q671:Q672"/>
    <mergeCell ref="R671:R672"/>
    <mergeCell ref="R663:R664"/>
    <mergeCell ref="S663:S664"/>
    <mergeCell ref="T663:T664"/>
    <mergeCell ref="AA663:AA664"/>
    <mergeCell ref="AB663:AB664"/>
    <mergeCell ref="Z663:Z664"/>
    <mergeCell ref="V655:V656"/>
    <mergeCell ref="AB655:AB656"/>
    <mergeCell ref="AC655:AC656"/>
    <mergeCell ref="Z655:Z656"/>
    <mergeCell ref="AD655:AD656"/>
    <mergeCell ref="K663:L663"/>
    <mergeCell ref="M663:N663"/>
    <mergeCell ref="O663:O664"/>
    <mergeCell ref="P663:P664"/>
    <mergeCell ref="Q663:Q664"/>
    <mergeCell ref="AD646:AD647"/>
    <mergeCell ref="G655:H655"/>
    <mergeCell ref="I655:J655"/>
    <mergeCell ref="K655:L655"/>
    <mergeCell ref="M655:N655"/>
    <mergeCell ref="O655:O656"/>
    <mergeCell ref="P655:P656"/>
    <mergeCell ref="Q655:Q656"/>
    <mergeCell ref="R655:R656"/>
    <mergeCell ref="S655:S656"/>
    <mergeCell ref="T646:T647"/>
    <mergeCell ref="U646:U647"/>
    <mergeCell ref="V646:V647"/>
    <mergeCell ref="W646:W647"/>
    <mergeCell ref="X646:X647"/>
    <mergeCell ref="AC646:AC647"/>
    <mergeCell ref="Y646:Y647"/>
    <mergeCell ref="Z646:Z647"/>
    <mergeCell ref="M646:N646"/>
    <mergeCell ref="O646:O647"/>
    <mergeCell ref="P646:P647"/>
    <mergeCell ref="Q646:Q647"/>
    <mergeCell ref="R646:R647"/>
    <mergeCell ref="S646:S647"/>
    <mergeCell ref="A646:A647"/>
    <mergeCell ref="C646:D646"/>
    <mergeCell ref="E646:F646"/>
    <mergeCell ref="G646:H646"/>
    <mergeCell ref="I646:J646"/>
    <mergeCell ref="K646:L646"/>
    <mergeCell ref="B646:B647"/>
    <mergeCell ref="Y638:Y639"/>
    <mergeCell ref="AA638:AA639"/>
    <mergeCell ref="AB638:AB639"/>
    <mergeCell ref="AC638:AC639"/>
    <mergeCell ref="Z638:Z639"/>
    <mergeCell ref="AD638:AD639"/>
    <mergeCell ref="Q638:Q639"/>
    <mergeCell ref="R638:R639"/>
    <mergeCell ref="S638:S639"/>
    <mergeCell ref="T638:T639"/>
    <mergeCell ref="U638:U639"/>
    <mergeCell ref="V638:V639"/>
    <mergeCell ref="W630:W631"/>
    <mergeCell ref="X630:X631"/>
    <mergeCell ref="AC630:AC631"/>
    <mergeCell ref="AD630:AD631"/>
    <mergeCell ref="G638:H638"/>
    <mergeCell ref="I638:J638"/>
    <mergeCell ref="K638:L638"/>
    <mergeCell ref="M638:N638"/>
    <mergeCell ref="O638:O639"/>
    <mergeCell ref="P638:P639"/>
    <mergeCell ref="Q630:Q631"/>
    <mergeCell ref="R630:R631"/>
    <mergeCell ref="S630:S631"/>
    <mergeCell ref="T630:T631"/>
    <mergeCell ref="U630:U631"/>
    <mergeCell ref="V630:V631"/>
    <mergeCell ref="AD622:AD623"/>
    <mergeCell ref="A630:A631"/>
    <mergeCell ref="C630:D630"/>
    <mergeCell ref="E630:F630"/>
    <mergeCell ref="G630:H630"/>
    <mergeCell ref="I630:J630"/>
    <mergeCell ref="K630:L630"/>
    <mergeCell ref="M630:N630"/>
    <mergeCell ref="O630:O631"/>
    <mergeCell ref="P630:P631"/>
    <mergeCell ref="Y622:Y623"/>
    <mergeCell ref="AA622:AA623"/>
    <mergeCell ref="AB622:AB623"/>
    <mergeCell ref="AC622:AC623"/>
    <mergeCell ref="Z622:Z623"/>
    <mergeCell ref="W622:W623"/>
    <mergeCell ref="X622:X623"/>
    <mergeCell ref="Q622:Q623"/>
    <mergeCell ref="R622:R623"/>
    <mergeCell ref="S622:S623"/>
    <mergeCell ref="T622:T623"/>
    <mergeCell ref="U622:U623"/>
    <mergeCell ref="V622:V623"/>
    <mergeCell ref="U614:U615"/>
    <mergeCell ref="X614:X615"/>
    <mergeCell ref="AC614:AC615"/>
    <mergeCell ref="AD614:AD615"/>
    <mergeCell ref="G622:H622"/>
    <mergeCell ref="I622:J622"/>
    <mergeCell ref="K622:L622"/>
    <mergeCell ref="M622:N622"/>
    <mergeCell ref="O622:O623"/>
    <mergeCell ref="P622:P623"/>
    <mergeCell ref="O614:O615"/>
    <mergeCell ref="P614:P615"/>
    <mergeCell ref="Q614:Q615"/>
    <mergeCell ref="R614:R615"/>
    <mergeCell ref="S614:S615"/>
    <mergeCell ref="T614:T615"/>
    <mergeCell ref="AA606:AA607"/>
    <mergeCell ref="AB606:AB607"/>
    <mergeCell ref="AC606:AC607"/>
    <mergeCell ref="Z606:Z607"/>
    <mergeCell ref="AD606:AD607"/>
    <mergeCell ref="E614:F614"/>
    <mergeCell ref="G614:H614"/>
    <mergeCell ref="I614:J614"/>
    <mergeCell ref="K614:L614"/>
    <mergeCell ref="M614:N614"/>
    <mergeCell ref="R606:R607"/>
    <mergeCell ref="S606:S607"/>
    <mergeCell ref="T606:T607"/>
    <mergeCell ref="U606:U607"/>
    <mergeCell ref="V606:V607"/>
    <mergeCell ref="Y606:Y607"/>
    <mergeCell ref="W606:W607"/>
    <mergeCell ref="X606:X607"/>
    <mergeCell ref="X598:X599"/>
    <mergeCell ref="AC598:AC599"/>
    <mergeCell ref="AD598:AD599"/>
    <mergeCell ref="G606:H606"/>
    <mergeCell ref="I606:J606"/>
    <mergeCell ref="K606:L606"/>
    <mergeCell ref="M606:N606"/>
    <mergeCell ref="O606:O607"/>
    <mergeCell ref="P606:P607"/>
    <mergeCell ref="Q606:Q607"/>
    <mergeCell ref="Q598:Q599"/>
    <mergeCell ref="R598:R599"/>
    <mergeCell ref="S598:S599"/>
    <mergeCell ref="T598:T599"/>
    <mergeCell ref="U598:U599"/>
    <mergeCell ref="V598:V599"/>
    <mergeCell ref="AD590:AD591"/>
    <mergeCell ref="A598:A599"/>
    <mergeCell ref="C598:D598"/>
    <mergeCell ref="E598:F598"/>
    <mergeCell ref="G598:H598"/>
    <mergeCell ref="I598:J598"/>
    <mergeCell ref="K598:L598"/>
    <mergeCell ref="M598:N598"/>
    <mergeCell ref="O598:O599"/>
    <mergeCell ref="P598:P599"/>
    <mergeCell ref="AA590:AA591"/>
    <mergeCell ref="AB590:AB591"/>
    <mergeCell ref="AC590:AC591"/>
    <mergeCell ref="Z590:Z591"/>
    <mergeCell ref="W590:W591"/>
    <mergeCell ref="X590:X591"/>
    <mergeCell ref="R590:R591"/>
    <mergeCell ref="S590:S591"/>
    <mergeCell ref="T590:T591"/>
    <mergeCell ref="U590:U591"/>
    <mergeCell ref="V590:V591"/>
    <mergeCell ref="Y590:Y591"/>
    <mergeCell ref="X582:X583"/>
    <mergeCell ref="AC582:AC583"/>
    <mergeCell ref="AD582:AD583"/>
    <mergeCell ref="G590:H590"/>
    <mergeCell ref="I590:J590"/>
    <mergeCell ref="K590:L590"/>
    <mergeCell ref="M590:N590"/>
    <mergeCell ref="O590:O591"/>
    <mergeCell ref="P590:P591"/>
    <mergeCell ref="Q590:Q591"/>
    <mergeCell ref="P582:P583"/>
    <mergeCell ref="Q582:Q583"/>
    <mergeCell ref="R582:R583"/>
    <mergeCell ref="S582:S583"/>
    <mergeCell ref="T582:T583"/>
    <mergeCell ref="U582:U583"/>
    <mergeCell ref="E582:F582"/>
    <mergeCell ref="G582:H582"/>
    <mergeCell ref="I582:J582"/>
    <mergeCell ref="K582:L582"/>
    <mergeCell ref="M582:N582"/>
    <mergeCell ref="O582:O583"/>
    <mergeCell ref="Y574:Y575"/>
    <mergeCell ref="AA574:AA575"/>
    <mergeCell ref="AB574:AB575"/>
    <mergeCell ref="AC574:AC575"/>
    <mergeCell ref="Z574:Z575"/>
    <mergeCell ref="AD574:AD575"/>
    <mergeCell ref="Q574:Q575"/>
    <mergeCell ref="R574:R575"/>
    <mergeCell ref="S574:S575"/>
    <mergeCell ref="T574:T575"/>
    <mergeCell ref="U574:U575"/>
    <mergeCell ref="V574:V575"/>
    <mergeCell ref="G574:H574"/>
    <mergeCell ref="I574:J574"/>
    <mergeCell ref="K574:L574"/>
    <mergeCell ref="M574:N574"/>
    <mergeCell ref="O574:O575"/>
    <mergeCell ref="P574:P575"/>
    <mergeCell ref="U565:U566"/>
    <mergeCell ref="V565:V566"/>
    <mergeCell ref="W565:W566"/>
    <mergeCell ref="X565:X566"/>
    <mergeCell ref="AC565:AC566"/>
    <mergeCell ref="AD565:AD566"/>
    <mergeCell ref="Y565:Y566"/>
    <mergeCell ref="O565:O566"/>
    <mergeCell ref="P565:P566"/>
    <mergeCell ref="Q565:Q566"/>
    <mergeCell ref="R565:R566"/>
    <mergeCell ref="S565:S566"/>
    <mergeCell ref="T565:T566"/>
    <mergeCell ref="A565:A566"/>
    <mergeCell ref="C565:D565"/>
    <mergeCell ref="E565:F565"/>
    <mergeCell ref="G565:H565"/>
    <mergeCell ref="I565:J565"/>
    <mergeCell ref="K565:L565"/>
    <mergeCell ref="B565:B566"/>
    <mergeCell ref="Y557:Y558"/>
    <mergeCell ref="AA557:AA558"/>
    <mergeCell ref="AB557:AB558"/>
    <mergeCell ref="AC557:AC558"/>
    <mergeCell ref="Z557:Z558"/>
    <mergeCell ref="AD557:AD558"/>
    <mergeCell ref="Q557:Q558"/>
    <mergeCell ref="R557:R558"/>
    <mergeCell ref="S557:S558"/>
    <mergeCell ref="T557:T558"/>
    <mergeCell ref="U557:U558"/>
    <mergeCell ref="V557:V558"/>
    <mergeCell ref="W549:W550"/>
    <mergeCell ref="X549:X550"/>
    <mergeCell ref="AC549:AC550"/>
    <mergeCell ref="AD549:AD550"/>
    <mergeCell ref="G557:H557"/>
    <mergeCell ref="I557:J557"/>
    <mergeCell ref="K557:L557"/>
    <mergeCell ref="M557:N557"/>
    <mergeCell ref="O557:O558"/>
    <mergeCell ref="P557:P558"/>
    <mergeCell ref="Q549:Q550"/>
    <mergeCell ref="R549:R550"/>
    <mergeCell ref="S549:S550"/>
    <mergeCell ref="T549:T550"/>
    <mergeCell ref="U549:U550"/>
    <mergeCell ref="V549:V550"/>
    <mergeCell ref="AD541:AD542"/>
    <mergeCell ref="A549:A550"/>
    <mergeCell ref="C549:D549"/>
    <mergeCell ref="E549:F549"/>
    <mergeCell ref="G549:H549"/>
    <mergeCell ref="I549:J549"/>
    <mergeCell ref="K549:L549"/>
    <mergeCell ref="M549:N549"/>
    <mergeCell ref="O549:O550"/>
    <mergeCell ref="P549:P550"/>
    <mergeCell ref="AA541:AA542"/>
    <mergeCell ref="AB541:AB542"/>
    <mergeCell ref="AC541:AC542"/>
    <mergeCell ref="Z541:Z542"/>
    <mergeCell ref="W541:W542"/>
    <mergeCell ref="X541:X542"/>
    <mergeCell ref="R541:R542"/>
    <mergeCell ref="S541:S542"/>
    <mergeCell ref="T541:T542"/>
    <mergeCell ref="U541:U542"/>
    <mergeCell ref="V541:V542"/>
    <mergeCell ref="Y541:Y542"/>
    <mergeCell ref="X533:X534"/>
    <mergeCell ref="AC533:AC534"/>
    <mergeCell ref="AD533:AD534"/>
    <mergeCell ref="G541:H541"/>
    <mergeCell ref="I541:J541"/>
    <mergeCell ref="K541:L541"/>
    <mergeCell ref="M541:N541"/>
    <mergeCell ref="O541:O542"/>
    <mergeCell ref="P541:P542"/>
    <mergeCell ref="Q541:Q542"/>
    <mergeCell ref="P533:P534"/>
    <mergeCell ref="Q533:Q534"/>
    <mergeCell ref="R533:R534"/>
    <mergeCell ref="S533:S534"/>
    <mergeCell ref="T533:T534"/>
    <mergeCell ref="U533:U534"/>
    <mergeCell ref="AC525:AC526"/>
    <mergeCell ref="Z525:Z526"/>
    <mergeCell ref="AD525:AD526"/>
    <mergeCell ref="A533:A534"/>
    <mergeCell ref="C533:D533"/>
    <mergeCell ref="E533:F533"/>
    <mergeCell ref="G533:H533"/>
    <mergeCell ref="I533:J533"/>
    <mergeCell ref="K533:L533"/>
    <mergeCell ref="M533:N533"/>
    <mergeCell ref="T525:T526"/>
    <mergeCell ref="U525:U526"/>
    <mergeCell ref="V525:V526"/>
    <mergeCell ref="Y525:Y526"/>
    <mergeCell ref="AA525:AA526"/>
    <mergeCell ref="AB525:AB526"/>
    <mergeCell ref="W525:W526"/>
    <mergeCell ref="X525:X526"/>
    <mergeCell ref="AD517:AD518"/>
    <mergeCell ref="G525:H525"/>
    <mergeCell ref="I525:J525"/>
    <mergeCell ref="K525:L525"/>
    <mergeCell ref="M525:N525"/>
    <mergeCell ref="O525:O526"/>
    <mergeCell ref="P525:P526"/>
    <mergeCell ref="Q525:Q526"/>
    <mergeCell ref="R525:R526"/>
    <mergeCell ref="S525:S526"/>
    <mergeCell ref="U517:U518"/>
    <mergeCell ref="V517:V518"/>
    <mergeCell ref="W517:W518"/>
    <mergeCell ref="X517:X518"/>
    <mergeCell ref="AC517:AC518"/>
    <mergeCell ref="Y517:Y518"/>
    <mergeCell ref="Z517:Z518"/>
    <mergeCell ref="O517:O518"/>
    <mergeCell ref="P517:P518"/>
    <mergeCell ref="Q517:Q518"/>
    <mergeCell ref="R517:R518"/>
    <mergeCell ref="S517:S518"/>
    <mergeCell ref="T517:T518"/>
    <mergeCell ref="AB509:AB510"/>
    <mergeCell ref="AC509:AC510"/>
    <mergeCell ref="Z509:Z510"/>
    <mergeCell ref="AD509:AD510"/>
    <mergeCell ref="A517:A518"/>
    <mergeCell ref="C517:D517"/>
    <mergeCell ref="E517:F517"/>
    <mergeCell ref="G517:H517"/>
    <mergeCell ref="I517:J517"/>
    <mergeCell ref="K517:L517"/>
    <mergeCell ref="S509:S510"/>
    <mergeCell ref="T509:T510"/>
    <mergeCell ref="U509:U510"/>
    <mergeCell ref="V509:V510"/>
    <mergeCell ref="Y509:Y510"/>
    <mergeCell ref="AA509:AA510"/>
    <mergeCell ref="W509:W510"/>
    <mergeCell ref="X509:X510"/>
    <mergeCell ref="K509:L509"/>
    <mergeCell ref="M509:N509"/>
    <mergeCell ref="O509:O510"/>
    <mergeCell ref="P509:P510"/>
    <mergeCell ref="Q509:Q510"/>
    <mergeCell ref="R509:R510"/>
    <mergeCell ref="U501:U502"/>
    <mergeCell ref="V501:V502"/>
    <mergeCell ref="W501:W502"/>
    <mergeCell ref="X501:X502"/>
    <mergeCell ref="AC501:AC502"/>
    <mergeCell ref="AD501:AD502"/>
    <mergeCell ref="Y501:Y502"/>
    <mergeCell ref="M501:N501"/>
    <mergeCell ref="O501:O502"/>
    <mergeCell ref="P501:P502"/>
    <mergeCell ref="Q501:Q502"/>
    <mergeCell ref="R501:R502"/>
    <mergeCell ref="S501:S502"/>
    <mergeCell ref="A501:A502"/>
    <mergeCell ref="C501:D501"/>
    <mergeCell ref="E501:F501"/>
    <mergeCell ref="G501:H501"/>
    <mergeCell ref="I501:J501"/>
    <mergeCell ref="K501:L501"/>
    <mergeCell ref="Y493:Y494"/>
    <mergeCell ref="AA493:AA494"/>
    <mergeCell ref="AB493:AB494"/>
    <mergeCell ref="AC493:AC494"/>
    <mergeCell ref="Z493:Z494"/>
    <mergeCell ref="AD493:AD494"/>
    <mergeCell ref="Q493:Q494"/>
    <mergeCell ref="R493:R494"/>
    <mergeCell ref="S493:S494"/>
    <mergeCell ref="T493:T494"/>
    <mergeCell ref="U493:U494"/>
    <mergeCell ref="V493:V494"/>
    <mergeCell ref="G493:H493"/>
    <mergeCell ref="I493:J493"/>
    <mergeCell ref="K493:L493"/>
    <mergeCell ref="M493:N493"/>
    <mergeCell ref="O493:O494"/>
    <mergeCell ref="P493:P494"/>
    <mergeCell ref="U484:U485"/>
    <mergeCell ref="V484:V485"/>
    <mergeCell ref="W484:W485"/>
    <mergeCell ref="X484:X485"/>
    <mergeCell ref="AC484:AC485"/>
    <mergeCell ref="AD484:AD485"/>
    <mergeCell ref="O484:O485"/>
    <mergeCell ref="P484:P485"/>
    <mergeCell ref="Q484:Q485"/>
    <mergeCell ref="R484:R485"/>
    <mergeCell ref="S484:S485"/>
    <mergeCell ref="T484:T485"/>
    <mergeCell ref="AC476:AC477"/>
    <mergeCell ref="Z476:Z477"/>
    <mergeCell ref="AD476:AD477"/>
    <mergeCell ref="A484:A485"/>
    <mergeCell ref="C484:D484"/>
    <mergeCell ref="E484:F484"/>
    <mergeCell ref="G484:H484"/>
    <mergeCell ref="I484:J484"/>
    <mergeCell ref="K484:L484"/>
    <mergeCell ref="M484:N484"/>
    <mergeCell ref="T476:T477"/>
    <mergeCell ref="U476:U477"/>
    <mergeCell ref="V476:V477"/>
    <mergeCell ref="Y476:Y477"/>
    <mergeCell ref="AA476:AA477"/>
    <mergeCell ref="AB476:AB477"/>
    <mergeCell ref="W476:W477"/>
    <mergeCell ref="X476:X477"/>
    <mergeCell ref="AD468:AD469"/>
    <mergeCell ref="G476:H476"/>
    <mergeCell ref="I476:J476"/>
    <mergeCell ref="K476:L476"/>
    <mergeCell ref="M476:N476"/>
    <mergeCell ref="O476:O477"/>
    <mergeCell ref="P476:P477"/>
    <mergeCell ref="Q476:Q477"/>
    <mergeCell ref="R476:R477"/>
    <mergeCell ref="S476:S477"/>
    <mergeCell ref="U468:U469"/>
    <mergeCell ref="V468:V469"/>
    <mergeCell ref="W468:W469"/>
    <mergeCell ref="X468:X469"/>
    <mergeCell ref="AC468:AC469"/>
    <mergeCell ref="Y468:Y469"/>
    <mergeCell ref="Z468:Z469"/>
    <mergeCell ref="O468:O469"/>
    <mergeCell ref="P468:P469"/>
    <mergeCell ref="Q468:Q469"/>
    <mergeCell ref="R468:R469"/>
    <mergeCell ref="S468:S469"/>
    <mergeCell ref="T468:T469"/>
    <mergeCell ref="E468:F468"/>
    <mergeCell ref="G468:H468"/>
    <mergeCell ref="I468:J468"/>
    <mergeCell ref="K468:L468"/>
    <mergeCell ref="Y460:Y461"/>
    <mergeCell ref="V460:V461"/>
    <mergeCell ref="G460:H460"/>
    <mergeCell ref="I460:J460"/>
    <mergeCell ref="K460:L460"/>
    <mergeCell ref="M468:N468"/>
    <mergeCell ref="AA460:AA461"/>
    <mergeCell ref="AB460:AB461"/>
    <mergeCell ref="AC460:AC461"/>
    <mergeCell ref="Z460:Z461"/>
    <mergeCell ref="AD460:AD461"/>
    <mergeCell ref="Q460:Q461"/>
    <mergeCell ref="R460:R461"/>
    <mergeCell ref="S460:S461"/>
    <mergeCell ref="T460:T461"/>
    <mergeCell ref="U460:U461"/>
    <mergeCell ref="M460:N460"/>
    <mergeCell ref="O460:O461"/>
    <mergeCell ref="P460:P461"/>
    <mergeCell ref="U452:U453"/>
    <mergeCell ref="V452:V453"/>
    <mergeCell ref="W452:W453"/>
    <mergeCell ref="M454:N454"/>
    <mergeCell ref="T458:T459"/>
    <mergeCell ref="U458:U459"/>
    <mergeCell ref="V458:V459"/>
    <mergeCell ref="X452:X453"/>
    <mergeCell ref="AC452:AC453"/>
    <mergeCell ref="AD452:AD453"/>
    <mergeCell ref="Z452:Z453"/>
    <mergeCell ref="O452:O453"/>
    <mergeCell ref="P452:P453"/>
    <mergeCell ref="Q452:Q453"/>
    <mergeCell ref="R452:R453"/>
    <mergeCell ref="S452:S453"/>
    <mergeCell ref="T452:T453"/>
    <mergeCell ref="AC444:AC445"/>
    <mergeCell ref="Z444:Z445"/>
    <mergeCell ref="AD444:AD445"/>
    <mergeCell ref="A452:A453"/>
    <mergeCell ref="C452:D452"/>
    <mergeCell ref="E452:F452"/>
    <mergeCell ref="G452:H452"/>
    <mergeCell ref="I452:J452"/>
    <mergeCell ref="K452:L452"/>
    <mergeCell ref="M452:N452"/>
    <mergeCell ref="T444:T445"/>
    <mergeCell ref="U444:U445"/>
    <mergeCell ref="V444:V445"/>
    <mergeCell ref="Y444:Y445"/>
    <mergeCell ref="AA444:AA445"/>
    <mergeCell ref="AB444:AB445"/>
    <mergeCell ref="W444:W445"/>
    <mergeCell ref="X444:X445"/>
    <mergeCell ref="AD436:AD437"/>
    <mergeCell ref="G444:H444"/>
    <mergeCell ref="I444:J444"/>
    <mergeCell ref="K444:L444"/>
    <mergeCell ref="M444:N444"/>
    <mergeCell ref="O444:O445"/>
    <mergeCell ref="P444:P445"/>
    <mergeCell ref="Q444:Q445"/>
    <mergeCell ref="R444:R445"/>
    <mergeCell ref="S444:S445"/>
    <mergeCell ref="T436:T437"/>
    <mergeCell ref="U436:U437"/>
    <mergeCell ref="V436:V437"/>
    <mergeCell ref="W436:W437"/>
    <mergeCell ref="X436:X437"/>
    <mergeCell ref="AC436:AC437"/>
    <mergeCell ref="Z436:Z437"/>
    <mergeCell ref="M436:N436"/>
    <mergeCell ref="O436:O437"/>
    <mergeCell ref="P436:P437"/>
    <mergeCell ref="Q436:Q437"/>
    <mergeCell ref="R436:R437"/>
    <mergeCell ref="S436:S437"/>
    <mergeCell ref="C436:D436"/>
    <mergeCell ref="E436:F436"/>
    <mergeCell ref="G436:H436"/>
    <mergeCell ref="I436:J436"/>
    <mergeCell ref="K436:L436"/>
    <mergeCell ref="AA428:AA429"/>
    <mergeCell ref="X428:X429"/>
    <mergeCell ref="C428:D428"/>
    <mergeCell ref="E428:F428"/>
    <mergeCell ref="M430:N430"/>
    <mergeCell ref="AB428:AB429"/>
    <mergeCell ref="AC428:AC429"/>
    <mergeCell ref="Z428:Z429"/>
    <mergeCell ref="AD428:AD429"/>
    <mergeCell ref="U420:U421"/>
    <mergeCell ref="S428:S429"/>
    <mergeCell ref="T428:T429"/>
    <mergeCell ref="U428:U429"/>
    <mergeCell ref="V428:V429"/>
    <mergeCell ref="Y428:Y429"/>
    <mergeCell ref="AC420:AC421"/>
    <mergeCell ref="AD420:AD421"/>
    <mergeCell ref="X420:X421"/>
    <mergeCell ref="Y420:Y421"/>
    <mergeCell ref="AA420:AA421"/>
    <mergeCell ref="AB420:AB421"/>
    <mergeCell ref="Z420:Z421"/>
    <mergeCell ref="AC412:AC413"/>
    <mergeCell ref="AD412:AD413"/>
    <mergeCell ref="A420:A421"/>
    <mergeCell ref="C420:D420"/>
    <mergeCell ref="E420:F420"/>
    <mergeCell ref="G420:H420"/>
    <mergeCell ref="I420:J420"/>
    <mergeCell ref="K420:L420"/>
    <mergeCell ref="M420:N420"/>
    <mergeCell ref="O420:O421"/>
    <mergeCell ref="T412:T413"/>
    <mergeCell ref="U412:U413"/>
    <mergeCell ref="X412:X413"/>
    <mergeCell ref="Y412:Y413"/>
    <mergeCell ref="AA412:AA413"/>
    <mergeCell ref="AB412:AB413"/>
    <mergeCell ref="Z412:Z413"/>
    <mergeCell ref="V412:V413"/>
    <mergeCell ref="W412:W413"/>
    <mergeCell ref="AA79:AA80"/>
    <mergeCell ref="AB79:AB80"/>
    <mergeCell ref="AC79:AC80"/>
    <mergeCell ref="AD79:AD80"/>
    <mergeCell ref="M412:N412"/>
    <mergeCell ref="O412:O413"/>
    <mergeCell ref="P412:P413"/>
    <mergeCell ref="Q412:Q413"/>
    <mergeCell ref="R412:R413"/>
    <mergeCell ref="S412:S413"/>
    <mergeCell ref="V71:V72"/>
    <mergeCell ref="O79:O80"/>
    <mergeCell ref="R79:R80"/>
    <mergeCell ref="S79:S80"/>
    <mergeCell ref="P79:P80"/>
    <mergeCell ref="Q79:Q80"/>
    <mergeCell ref="Q73:Q74"/>
    <mergeCell ref="T79:T80"/>
    <mergeCell ref="U79:U80"/>
    <mergeCell ref="AC71:AC72"/>
    <mergeCell ref="AD71:AD72"/>
    <mergeCell ref="AA71:AA72"/>
    <mergeCell ref="AB71:AB72"/>
    <mergeCell ref="Y71:Y72"/>
    <mergeCell ref="Z71:Z72"/>
    <mergeCell ref="X63:X64"/>
    <mergeCell ref="M63:N63"/>
    <mergeCell ref="M71:N71"/>
    <mergeCell ref="O71:O72"/>
    <mergeCell ref="P71:P72"/>
    <mergeCell ref="X71:X72"/>
    <mergeCell ref="W71:W72"/>
    <mergeCell ref="S71:S72"/>
    <mergeCell ref="T71:T72"/>
    <mergeCell ref="U71:U72"/>
    <mergeCell ref="AC63:AC64"/>
    <mergeCell ref="Z63:Z64"/>
    <mergeCell ref="AD63:AD64"/>
    <mergeCell ref="Y55:Y56"/>
    <mergeCell ref="AA55:AA56"/>
    <mergeCell ref="AB55:AB56"/>
    <mergeCell ref="AC55:AC56"/>
    <mergeCell ref="AD55:AD56"/>
    <mergeCell ref="G63:H63"/>
    <mergeCell ref="I63:J63"/>
    <mergeCell ref="AB47:AB48"/>
    <mergeCell ref="Z47:Z48"/>
    <mergeCell ref="W47:W48"/>
    <mergeCell ref="X47:X48"/>
    <mergeCell ref="Y47:Y48"/>
    <mergeCell ref="AA63:AA64"/>
    <mergeCell ref="AB63:AB64"/>
    <mergeCell ref="W63:W64"/>
    <mergeCell ref="AC47:AC48"/>
    <mergeCell ref="AD47:AD48"/>
    <mergeCell ref="A55:A56"/>
    <mergeCell ref="C55:D55"/>
    <mergeCell ref="E55:F55"/>
    <mergeCell ref="G55:H55"/>
    <mergeCell ref="I55:J55"/>
    <mergeCell ref="K55:L55"/>
    <mergeCell ref="U47:U48"/>
    <mergeCell ref="V47:V48"/>
    <mergeCell ref="AA47:AA48"/>
    <mergeCell ref="E173:F174"/>
    <mergeCell ref="G173:H174"/>
    <mergeCell ref="C207:D208"/>
    <mergeCell ref="E207:F208"/>
    <mergeCell ref="C213:D214"/>
    <mergeCell ref="T47:T48"/>
    <mergeCell ref="P63:P64"/>
    <mergeCell ref="Q63:Q64"/>
    <mergeCell ref="R63:R64"/>
    <mergeCell ref="E181:F182"/>
    <mergeCell ref="C179:D179"/>
    <mergeCell ref="E179:F179"/>
    <mergeCell ref="C172:P172"/>
    <mergeCell ref="C173:D174"/>
    <mergeCell ref="P173:P174"/>
    <mergeCell ref="C175:D176"/>
    <mergeCell ref="E175:F176"/>
    <mergeCell ref="G175:H176"/>
    <mergeCell ref="K177:L177"/>
    <mergeCell ref="G49:H49"/>
    <mergeCell ref="I49:J49"/>
    <mergeCell ref="O51:O52"/>
    <mergeCell ref="P51:P52"/>
    <mergeCell ref="C171:D171"/>
    <mergeCell ref="E171:F171"/>
    <mergeCell ref="C71:D71"/>
    <mergeCell ref="E71:F71"/>
    <mergeCell ref="G71:H71"/>
    <mergeCell ref="I71:J71"/>
    <mergeCell ref="U57:U58"/>
    <mergeCell ref="V59:V60"/>
    <mergeCell ref="T59:T60"/>
    <mergeCell ref="U59:U60"/>
    <mergeCell ref="C47:D47"/>
    <mergeCell ref="E47:F47"/>
    <mergeCell ref="C49:D49"/>
    <mergeCell ref="E49:F49"/>
    <mergeCell ref="K49:L49"/>
    <mergeCell ref="M51:N52"/>
    <mergeCell ref="T55:T56"/>
    <mergeCell ref="Q71:Q72"/>
    <mergeCell ref="R71:R72"/>
    <mergeCell ref="K63:L63"/>
    <mergeCell ref="O63:O64"/>
    <mergeCell ref="X55:X56"/>
    <mergeCell ref="T63:T64"/>
    <mergeCell ref="U63:U64"/>
    <mergeCell ref="V63:V64"/>
    <mergeCell ref="T57:T58"/>
    <mergeCell ref="O88:O89"/>
    <mergeCell ref="C88:D88"/>
    <mergeCell ref="E88:F88"/>
    <mergeCell ref="G88:H88"/>
    <mergeCell ref="R55:R56"/>
    <mergeCell ref="G79:H79"/>
    <mergeCell ref="I79:J79"/>
    <mergeCell ref="K79:L79"/>
    <mergeCell ref="M79:N79"/>
    <mergeCell ref="K71:L71"/>
    <mergeCell ref="A819:AD819"/>
    <mergeCell ref="R88:R89"/>
    <mergeCell ref="S88:S89"/>
    <mergeCell ref="T88:T89"/>
    <mergeCell ref="U88:U89"/>
    <mergeCell ref="V88:V89"/>
    <mergeCell ref="W88:W89"/>
    <mergeCell ref="X88:X89"/>
    <mergeCell ref="Y88:Y89"/>
    <mergeCell ref="P88:P89"/>
    <mergeCell ref="I169:J169"/>
    <mergeCell ref="K169:L169"/>
    <mergeCell ref="A818:AD818"/>
    <mergeCell ref="A817:AD817"/>
    <mergeCell ref="C412:D412"/>
    <mergeCell ref="E412:F412"/>
    <mergeCell ref="G412:H412"/>
    <mergeCell ref="I412:J412"/>
    <mergeCell ref="K412:L412"/>
    <mergeCell ref="C181:D182"/>
    <mergeCell ref="A1:AD1"/>
    <mergeCell ref="A3:AD3"/>
    <mergeCell ref="A2:AD2"/>
    <mergeCell ref="Q88:Q89"/>
    <mergeCell ref="A4:AD4"/>
    <mergeCell ref="AA88:AA89"/>
    <mergeCell ref="AB88:AB89"/>
    <mergeCell ref="I88:J88"/>
    <mergeCell ref="K88:L88"/>
    <mergeCell ref="M88:N88"/>
    <mergeCell ref="M96:N96"/>
    <mergeCell ref="O96:O97"/>
    <mergeCell ref="P96:P97"/>
    <mergeCell ref="Q96:Q97"/>
    <mergeCell ref="G96:H96"/>
    <mergeCell ref="I96:J96"/>
    <mergeCell ref="K96:L96"/>
    <mergeCell ref="M104:N104"/>
    <mergeCell ref="O104:O105"/>
    <mergeCell ref="AA96:AA97"/>
    <mergeCell ref="AB96:AB97"/>
    <mergeCell ref="AC96:AC97"/>
    <mergeCell ref="V96:V97"/>
    <mergeCell ref="W96:W97"/>
    <mergeCell ref="X96:X97"/>
    <mergeCell ref="Y96:Y97"/>
    <mergeCell ref="Z96:Z97"/>
    <mergeCell ref="A104:A105"/>
    <mergeCell ref="C104:D104"/>
    <mergeCell ref="E104:F104"/>
    <mergeCell ref="G104:H104"/>
    <mergeCell ref="I104:J104"/>
    <mergeCell ref="K104:L104"/>
    <mergeCell ref="B104:B105"/>
    <mergeCell ref="P104:P105"/>
    <mergeCell ref="Q104:Q105"/>
    <mergeCell ref="R104:R105"/>
    <mergeCell ref="S104:S105"/>
    <mergeCell ref="AD96:AD97"/>
    <mergeCell ref="R96:R97"/>
    <mergeCell ref="S96:S97"/>
    <mergeCell ref="T96:T97"/>
    <mergeCell ref="U96:U97"/>
    <mergeCell ref="Z104:Z105"/>
    <mergeCell ref="AB104:AB105"/>
    <mergeCell ref="AC104:AC105"/>
    <mergeCell ref="AD104:AD105"/>
    <mergeCell ref="A112:A113"/>
    <mergeCell ref="C112:D112"/>
    <mergeCell ref="E112:F112"/>
    <mergeCell ref="G112:H112"/>
    <mergeCell ref="I112:J112"/>
    <mergeCell ref="K112:L112"/>
    <mergeCell ref="T104:T105"/>
    <mergeCell ref="O120:O121"/>
    <mergeCell ref="AA112:AA113"/>
    <mergeCell ref="AB112:AB113"/>
    <mergeCell ref="AC112:AC113"/>
    <mergeCell ref="V112:V113"/>
    <mergeCell ref="W112:W113"/>
    <mergeCell ref="X112:X113"/>
    <mergeCell ref="Y112:Y113"/>
    <mergeCell ref="Z112:Z113"/>
    <mergeCell ref="R112:R113"/>
    <mergeCell ref="C120:D120"/>
    <mergeCell ref="E120:F120"/>
    <mergeCell ref="G120:H120"/>
    <mergeCell ref="I120:J120"/>
    <mergeCell ref="K120:L120"/>
    <mergeCell ref="M120:N120"/>
    <mergeCell ref="W120:W121"/>
    <mergeCell ref="P120:P121"/>
    <mergeCell ref="Q120:Q121"/>
    <mergeCell ref="R120:R121"/>
    <mergeCell ref="S120:S121"/>
    <mergeCell ref="AD112:AD113"/>
    <mergeCell ref="S112:S113"/>
    <mergeCell ref="T112:T113"/>
    <mergeCell ref="U112:U113"/>
    <mergeCell ref="P112:P113"/>
    <mergeCell ref="AC120:AC121"/>
    <mergeCell ref="AD120:AD121"/>
    <mergeCell ref="A128:A129"/>
    <mergeCell ref="C128:D128"/>
    <mergeCell ref="E128:F128"/>
    <mergeCell ref="G128:H128"/>
    <mergeCell ref="I128:J128"/>
    <mergeCell ref="K128:L128"/>
    <mergeCell ref="X120:X121"/>
    <mergeCell ref="T120:T121"/>
    <mergeCell ref="O136:O137"/>
    <mergeCell ref="AA128:AA129"/>
    <mergeCell ref="V128:V129"/>
    <mergeCell ref="W128:W129"/>
    <mergeCell ref="X128:X129"/>
    <mergeCell ref="Y128:Y129"/>
    <mergeCell ref="Z128:Z129"/>
    <mergeCell ref="R128:R129"/>
    <mergeCell ref="T128:T129"/>
    <mergeCell ref="U128:U129"/>
    <mergeCell ref="C136:D136"/>
    <mergeCell ref="E136:F136"/>
    <mergeCell ref="G136:H136"/>
    <mergeCell ref="I136:J136"/>
    <mergeCell ref="K136:L136"/>
    <mergeCell ref="M136:N136"/>
    <mergeCell ref="U136:U137"/>
    <mergeCell ref="V136:V137"/>
    <mergeCell ref="W136:W137"/>
    <mergeCell ref="P136:P137"/>
    <mergeCell ref="Q136:Q137"/>
    <mergeCell ref="R136:R137"/>
    <mergeCell ref="S136:S137"/>
    <mergeCell ref="AB136:AB137"/>
    <mergeCell ref="AC136:AC137"/>
    <mergeCell ref="AD136:AD137"/>
    <mergeCell ref="A144:A145"/>
    <mergeCell ref="C144:D144"/>
    <mergeCell ref="E144:F144"/>
    <mergeCell ref="G144:H144"/>
    <mergeCell ref="I144:J144"/>
    <mergeCell ref="K144:L144"/>
    <mergeCell ref="X136:X137"/>
    <mergeCell ref="R144:R145"/>
    <mergeCell ref="S144:S145"/>
    <mergeCell ref="M144:N144"/>
    <mergeCell ref="O144:O145"/>
    <mergeCell ref="P144:P145"/>
    <mergeCell ref="Q144:Q145"/>
    <mergeCell ref="AD144:AD145"/>
    <mergeCell ref="T144:T145"/>
    <mergeCell ref="U144:U145"/>
    <mergeCell ref="AA152:AA153"/>
    <mergeCell ref="T152:T153"/>
    <mergeCell ref="U152:U153"/>
    <mergeCell ref="V152:V153"/>
    <mergeCell ref="AA144:AA145"/>
    <mergeCell ref="AB144:AB145"/>
    <mergeCell ref="AC144:AC145"/>
    <mergeCell ref="I160:J160"/>
    <mergeCell ref="AD152:AD153"/>
    <mergeCell ref="X152:X153"/>
    <mergeCell ref="Q152:Q153"/>
    <mergeCell ref="R152:R153"/>
    <mergeCell ref="S152:S153"/>
    <mergeCell ref="Z152:Z153"/>
    <mergeCell ref="Z156:Z157"/>
    <mergeCell ref="Z158:Z159"/>
    <mergeCell ref="Z160:Z161"/>
    <mergeCell ref="I152:J152"/>
    <mergeCell ref="K152:L152"/>
    <mergeCell ref="M152:N152"/>
    <mergeCell ref="O152:O153"/>
    <mergeCell ref="Y152:Y153"/>
    <mergeCell ref="W152:W153"/>
    <mergeCell ref="P152:P153"/>
    <mergeCell ref="AB152:AB153"/>
    <mergeCell ref="M154:N154"/>
    <mergeCell ref="R154:R155"/>
    <mergeCell ref="S154:S155"/>
    <mergeCell ref="T154:T155"/>
    <mergeCell ref="AC152:AC153"/>
    <mergeCell ref="S166:S167"/>
    <mergeCell ref="Q154:Q155"/>
    <mergeCell ref="M160:N160"/>
    <mergeCell ref="O160:O161"/>
    <mergeCell ref="P160:P161"/>
    <mergeCell ref="Q160:Q161"/>
    <mergeCell ref="R160:R161"/>
    <mergeCell ref="S160:S161"/>
    <mergeCell ref="P156:P157"/>
    <mergeCell ref="Q156:Q157"/>
    <mergeCell ref="U164:U165"/>
    <mergeCell ref="AB164:AB165"/>
    <mergeCell ref="U169:U170"/>
    <mergeCell ref="V169:V170"/>
    <mergeCell ref="Y169:Y170"/>
    <mergeCell ref="AA169:AA170"/>
    <mergeCell ref="W169:W170"/>
    <mergeCell ref="Z169:Z170"/>
    <mergeCell ref="X164:X165"/>
    <mergeCell ref="AB166:AB167"/>
    <mergeCell ref="C160:D160"/>
    <mergeCell ref="AD177:AD178"/>
    <mergeCell ref="R169:R170"/>
    <mergeCell ref="S169:S170"/>
    <mergeCell ref="T169:T170"/>
    <mergeCell ref="AC169:AC170"/>
    <mergeCell ref="T160:T161"/>
    <mergeCell ref="S164:S165"/>
    <mergeCell ref="U171:U172"/>
    <mergeCell ref="T164:T165"/>
    <mergeCell ref="V171:V172"/>
    <mergeCell ref="AD169:AD170"/>
    <mergeCell ref="A177:A178"/>
    <mergeCell ref="C177:D177"/>
    <mergeCell ref="E177:F177"/>
    <mergeCell ref="G177:H177"/>
    <mergeCell ref="I177:J177"/>
    <mergeCell ref="X169:X170"/>
    <mergeCell ref="G169:H169"/>
    <mergeCell ref="M169:N169"/>
    <mergeCell ref="AD88:AD89"/>
    <mergeCell ref="S177:S178"/>
    <mergeCell ref="T177:T178"/>
    <mergeCell ref="U177:U178"/>
    <mergeCell ref="V177:V178"/>
    <mergeCell ref="W177:W178"/>
    <mergeCell ref="X177:X178"/>
    <mergeCell ref="AB169:AB170"/>
    <mergeCell ref="T171:T172"/>
    <mergeCell ref="S92:S93"/>
    <mergeCell ref="G185:H185"/>
    <mergeCell ref="I185:J185"/>
    <mergeCell ref="K185:L185"/>
    <mergeCell ref="M185:N185"/>
    <mergeCell ref="X173:X174"/>
    <mergeCell ref="X175:X176"/>
    <mergeCell ref="M177:N177"/>
    <mergeCell ref="Q173:Q174"/>
    <mergeCell ref="R173:R174"/>
    <mergeCell ref="S173:S174"/>
    <mergeCell ref="AA187:AA188"/>
    <mergeCell ref="X187:X188"/>
    <mergeCell ref="W187:W188"/>
    <mergeCell ref="V120:V121"/>
    <mergeCell ref="AA164:AA165"/>
    <mergeCell ref="AD160:AD161"/>
    <mergeCell ref="Y185:Y186"/>
    <mergeCell ref="X162:X163"/>
    <mergeCell ref="W171:W172"/>
    <mergeCell ref="V164:V165"/>
    <mergeCell ref="AB189:AB190"/>
    <mergeCell ref="AC189:AC190"/>
    <mergeCell ref="AD189:AD190"/>
    <mergeCell ref="AC191:AC192"/>
    <mergeCell ref="AC88:AC89"/>
    <mergeCell ref="O169:O170"/>
    <mergeCell ref="P169:P170"/>
    <mergeCell ref="Q169:Q170"/>
    <mergeCell ref="R164:R165"/>
    <mergeCell ref="Y187:Y188"/>
    <mergeCell ref="AC195:AC196"/>
    <mergeCell ref="AD195:AD196"/>
    <mergeCell ref="Y195:Y196"/>
    <mergeCell ref="AB193:AB194"/>
    <mergeCell ref="AC193:AC194"/>
    <mergeCell ref="AA193:AA194"/>
    <mergeCell ref="Z193:Z194"/>
    <mergeCell ref="AA195:AA196"/>
    <mergeCell ref="AD193:AD194"/>
    <mergeCell ref="Y193:Y194"/>
    <mergeCell ref="P199:P200"/>
    <mergeCell ref="O193:O194"/>
    <mergeCell ref="P193:P194"/>
    <mergeCell ref="AC197:AC198"/>
    <mergeCell ref="AD197:AD198"/>
    <mergeCell ref="AC199:AC200"/>
    <mergeCell ref="AB195:AB196"/>
    <mergeCell ref="AB199:AB200"/>
    <mergeCell ref="AD199:AD200"/>
    <mergeCell ref="AB197:AB198"/>
    <mergeCell ref="P183:P184"/>
    <mergeCell ref="U166:U167"/>
    <mergeCell ref="V166:V167"/>
    <mergeCell ref="O201:O202"/>
    <mergeCell ref="P201:P202"/>
    <mergeCell ref="Q201:Q202"/>
    <mergeCell ref="Q193:Q194"/>
    <mergeCell ref="O197:O198"/>
    <mergeCell ref="P197:P198"/>
    <mergeCell ref="O199:O200"/>
    <mergeCell ref="T92:T93"/>
    <mergeCell ref="U92:U93"/>
    <mergeCell ref="W79:W80"/>
    <mergeCell ref="P185:P186"/>
    <mergeCell ref="O181:O182"/>
    <mergeCell ref="P181:P182"/>
    <mergeCell ref="Q181:Q182"/>
    <mergeCell ref="O185:O186"/>
    <mergeCell ref="Q185:Q186"/>
    <mergeCell ref="T81:T82"/>
    <mergeCell ref="V79:V80"/>
    <mergeCell ref="U104:U105"/>
    <mergeCell ref="V104:V105"/>
    <mergeCell ref="R49:R50"/>
    <mergeCell ref="S49:S50"/>
    <mergeCell ref="R83:R84"/>
    <mergeCell ref="S55:S56"/>
    <mergeCell ref="T49:T50"/>
    <mergeCell ref="R53:R54"/>
    <mergeCell ref="S53:S54"/>
    <mergeCell ref="Y79:Y80"/>
    <mergeCell ref="V144:V145"/>
    <mergeCell ref="W144:W145"/>
    <mergeCell ref="X144:X145"/>
    <mergeCell ref="Y144:Y145"/>
    <mergeCell ref="W85:W86"/>
    <mergeCell ref="W102:W103"/>
    <mergeCell ref="Y81:Y82"/>
    <mergeCell ref="W83:W84"/>
    <mergeCell ref="X98:X99"/>
    <mergeCell ref="P47:P48"/>
    <mergeCell ref="M55:N55"/>
    <mergeCell ref="O55:O56"/>
    <mergeCell ref="P55:P56"/>
    <mergeCell ref="M49:N49"/>
    <mergeCell ref="Q49:Q50"/>
    <mergeCell ref="Q47:Q48"/>
    <mergeCell ref="P53:P54"/>
    <mergeCell ref="Q53:Q54"/>
    <mergeCell ref="Q55:Q56"/>
    <mergeCell ref="A5:A6"/>
    <mergeCell ref="A7:A8"/>
    <mergeCell ref="A15:A16"/>
    <mergeCell ref="A23:A24"/>
    <mergeCell ref="A13:A14"/>
    <mergeCell ref="A21:A22"/>
    <mergeCell ref="A17:A18"/>
    <mergeCell ref="A19:A20"/>
    <mergeCell ref="A9:A10"/>
    <mergeCell ref="A11:A12"/>
    <mergeCell ref="O31:O32"/>
    <mergeCell ref="R39:R40"/>
    <mergeCell ref="S39:S40"/>
    <mergeCell ref="P31:P32"/>
    <mergeCell ref="Q31:Q32"/>
    <mergeCell ref="R31:R32"/>
    <mergeCell ref="S31:S32"/>
    <mergeCell ref="C37:D38"/>
    <mergeCell ref="E37:F38"/>
    <mergeCell ref="V201:V202"/>
    <mergeCell ref="C209:D209"/>
    <mergeCell ref="E209:F209"/>
    <mergeCell ref="G209:H209"/>
    <mergeCell ref="C201:D201"/>
    <mergeCell ref="E201:F201"/>
    <mergeCell ref="R201:R202"/>
    <mergeCell ref="S201:S202"/>
    <mergeCell ref="I209:J209"/>
    <mergeCell ref="K209:L209"/>
    <mergeCell ref="M209:N209"/>
    <mergeCell ref="G201:H201"/>
    <mergeCell ref="I201:J201"/>
    <mergeCell ref="K201:L201"/>
    <mergeCell ref="M201:N201"/>
    <mergeCell ref="K203:L203"/>
    <mergeCell ref="M203:N203"/>
    <mergeCell ref="G207:H208"/>
    <mergeCell ref="G193:H193"/>
    <mergeCell ref="I193:J193"/>
    <mergeCell ref="K193:L193"/>
    <mergeCell ref="V193:V194"/>
    <mergeCell ref="S193:S194"/>
    <mergeCell ref="T193:T194"/>
    <mergeCell ref="U193:U194"/>
    <mergeCell ref="M193:N193"/>
    <mergeCell ref="W181:W182"/>
    <mergeCell ref="X181:X182"/>
    <mergeCell ref="X193:X194"/>
    <mergeCell ref="W185:W186"/>
    <mergeCell ref="X185:X186"/>
    <mergeCell ref="T181:T182"/>
    <mergeCell ref="U181:U182"/>
    <mergeCell ref="V181:V182"/>
    <mergeCell ref="W193:W194"/>
    <mergeCell ref="W183:W184"/>
    <mergeCell ref="G187:H187"/>
    <mergeCell ref="I187:J187"/>
    <mergeCell ref="R189:R190"/>
    <mergeCell ref="Q189:Q190"/>
    <mergeCell ref="R193:R194"/>
    <mergeCell ref="AD31:AD32"/>
    <mergeCell ref="AC39:AC40"/>
    <mergeCell ref="AD39:AD40"/>
    <mergeCell ref="AB39:AB40"/>
    <mergeCell ref="AA39:AA40"/>
    <mergeCell ref="W55:W56"/>
    <mergeCell ref="W59:W60"/>
    <mergeCell ref="X59:X60"/>
    <mergeCell ref="W39:W40"/>
    <mergeCell ref="W100:W101"/>
    <mergeCell ref="Y35:Y36"/>
    <mergeCell ref="X39:X40"/>
    <mergeCell ref="Y39:Y40"/>
    <mergeCell ref="Y63:Y64"/>
    <mergeCell ref="X79:X80"/>
    <mergeCell ref="AB23:AB24"/>
    <mergeCell ref="AC23:AC24"/>
    <mergeCell ref="AB27:AB28"/>
    <mergeCell ref="AC27:AC28"/>
    <mergeCell ref="AA31:AA32"/>
    <mergeCell ref="AB31:AB32"/>
    <mergeCell ref="AC31:AC32"/>
    <mergeCell ref="AB29:AB30"/>
    <mergeCell ref="AA23:AA24"/>
    <mergeCell ref="AD23:AD24"/>
    <mergeCell ref="AA15:AA16"/>
    <mergeCell ref="AB15:AB16"/>
    <mergeCell ref="AC15:AC16"/>
    <mergeCell ref="AD15:AD16"/>
    <mergeCell ref="AC21:AC22"/>
    <mergeCell ref="AD21:AD22"/>
    <mergeCell ref="AD19:AD20"/>
    <mergeCell ref="AA19:AA20"/>
    <mergeCell ref="AD17:AD18"/>
    <mergeCell ref="AD7:AD8"/>
    <mergeCell ref="AA5:AB5"/>
    <mergeCell ref="AC5:AD5"/>
    <mergeCell ref="AA6:AB6"/>
    <mergeCell ref="AC6:AD6"/>
    <mergeCell ref="AA7:AA8"/>
    <mergeCell ref="AB7:AB8"/>
    <mergeCell ref="AD11:AD12"/>
    <mergeCell ref="AA11:AA12"/>
    <mergeCell ref="V5:V6"/>
    <mergeCell ref="U5:U6"/>
    <mergeCell ref="AC7:AC8"/>
    <mergeCell ref="X5:X6"/>
    <mergeCell ref="Y5:Y6"/>
    <mergeCell ref="W5:W6"/>
    <mergeCell ref="X7:X8"/>
    <mergeCell ref="Y7:Y8"/>
    <mergeCell ref="W7:W8"/>
    <mergeCell ref="Z5:Z6"/>
    <mergeCell ref="P5:P6"/>
    <mergeCell ref="T5:T6"/>
    <mergeCell ref="R5:R6"/>
    <mergeCell ref="S5:S6"/>
    <mergeCell ref="Q5:Q6"/>
    <mergeCell ref="U7:U8"/>
    <mergeCell ref="V7:V8"/>
    <mergeCell ref="Q7:Q8"/>
    <mergeCell ref="O5:O6"/>
    <mergeCell ref="I6:J6"/>
    <mergeCell ref="I5:J5"/>
    <mergeCell ref="E5:F5"/>
    <mergeCell ref="K5:L5"/>
    <mergeCell ref="K6:L6"/>
    <mergeCell ref="M5:N5"/>
    <mergeCell ref="M6:N6"/>
    <mergeCell ref="C6:D6"/>
    <mergeCell ref="B5:B6"/>
    <mergeCell ref="C5:D5"/>
    <mergeCell ref="G5:H5"/>
    <mergeCell ref="E6:F6"/>
    <mergeCell ref="G6:H6"/>
    <mergeCell ref="I7:J7"/>
    <mergeCell ref="M7:N7"/>
    <mergeCell ref="K7:L7"/>
    <mergeCell ref="K13:L14"/>
    <mergeCell ref="I11:J12"/>
    <mergeCell ref="K11:L12"/>
    <mergeCell ref="C10:P10"/>
    <mergeCell ref="C11:D12"/>
    <mergeCell ref="O7:O8"/>
    <mergeCell ref="P7:P8"/>
    <mergeCell ref="R7:R8"/>
    <mergeCell ref="T7:T8"/>
    <mergeCell ref="S7:S8"/>
    <mergeCell ref="E15:F15"/>
    <mergeCell ref="G15:H15"/>
    <mergeCell ref="I15:J15"/>
    <mergeCell ref="K15:L15"/>
    <mergeCell ref="P15:P16"/>
    <mergeCell ref="K9:L9"/>
    <mergeCell ref="M11:N12"/>
    <mergeCell ref="P23:P24"/>
    <mergeCell ref="X15:X16"/>
    <mergeCell ref="Y15:Y16"/>
    <mergeCell ref="R15:R16"/>
    <mergeCell ref="U15:U16"/>
    <mergeCell ref="V15:V16"/>
    <mergeCell ref="S15:S16"/>
    <mergeCell ref="T15:T16"/>
    <mergeCell ref="W15:W16"/>
    <mergeCell ref="T23:T24"/>
    <mergeCell ref="C23:D23"/>
    <mergeCell ref="O23:O24"/>
    <mergeCell ref="E23:F23"/>
    <mergeCell ref="G23:H23"/>
    <mergeCell ref="I23:J23"/>
    <mergeCell ref="K23:L23"/>
    <mergeCell ref="M23:N23"/>
    <mergeCell ref="R209:R210"/>
    <mergeCell ref="S209:S210"/>
    <mergeCell ref="T209:T210"/>
    <mergeCell ref="W209:W210"/>
    <mergeCell ref="U209:U210"/>
    <mergeCell ref="S77:S78"/>
    <mergeCell ref="T77:T78"/>
    <mergeCell ref="U77:U78"/>
    <mergeCell ref="W199:W200"/>
    <mergeCell ref="W173:W174"/>
    <mergeCell ref="O217:O218"/>
    <mergeCell ref="AC209:AC210"/>
    <mergeCell ref="Y209:Y210"/>
    <mergeCell ref="AA209:AA210"/>
    <mergeCell ref="AB209:AB210"/>
    <mergeCell ref="W201:W202"/>
    <mergeCell ref="X201:X202"/>
    <mergeCell ref="V209:V210"/>
    <mergeCell ref="T201:T202"/>
    <mergeCell ref="U201:U202"/>
    <mergeCell ref="A217:A218"/>
    <mergeCell ref="C217:D217"/>
    <mergeCell ref="E217:F217"/>
    <mergeCell ref="C211:D211"/>
    <mergeCell ref="E213:F214"/>
    <mergeCell ref="B217:B218"/>
    <mergeCell ref="E211:F211"/>
    <mergeCell ref="A211:A212"/>
    <mergeCell ref="A213:A214"/>
    <mergeCell ref="V23:V24"/>
    <mergeCell ref="X209:X210"/>
    <mergeCell ref="W61:W62"/>
    <mergeCell ref="X61:X62"/>
    <mergeCell ref="X183:X184"/>
    <mergeCell ref="U55:U56"/>
    <mergeCell ref="V55:V56"/>
    <mergeCell ref="V77:V78"/>
    <mergeCell ref="X77:X78"/>
    <mergeCell ref="X199:X200"/>
    <mergeCell ref="T21:T22"/>
    <mergeCell ref="T17:T18"/>
    <mergeCell ref="W31:W32"/>
    <mergeCell ref="X17:X18"/>
    <mergeCell ref="Y19:Y20"/>
    <mergeCell ref="Y29:Y30"/>
    <mergeCell ref="U21:U22"/>
    <mergeCell ref="V21:V22"/>
    <mergeCell ref="U23:U24"/>
    <mergeCell ref="X23:X24"/>
    <mergeCell ref="R21:R22"/>
    <mergeCell ref="S21:S22"/>
    <mergeCell ref="T11:T12"/>
    <mergeCell ref="U11:U12"/>
    <mergeCell ref="V11:V12"/>
    <mergeCell ref="U19:U20"/>
    <mergeCell ref="U17:U18"/>
    <mergeCell ref="S13:S14"/>
    <mergeCell ref="T19:T20"/>
    <mergeCell ref="T13:T14"/>
    <mergeCell ref="W23:W24"/>
    <mergeCell ref="W33:W34"/>
    <mergeCell ref="Y23:Y24"/>
    <mergeCell ref="Y33:Y34"/>
    <mergeCell ref="X31:X32"/>
    <mergeCell ref="Y31:Y32"/>
    <mergeCell ref="X33:X34"/>
    <mergeCell ref="Y25:Y26"/>
    <mergeCell ref="O209:O210"/>
    <mergeCell ref="P209:P210"/>
    <mergeCell ref="Q209:Q210"/>
    <mergeCell ref="O213:O214"/>
    <mergeCell ref="P213:P214"/>
    <mergeCell ref="Q213:Q214"/>
    <mergeCell ref="V39:V40"/>
    <mergeCell ref="M39:N39"/>
    <mergeCell ref="O39:O40"/>
    <mergeCell ref="P39:P40"/>
    <mergeCell ref="G217:H217"/>
    <mergeCell ref="I217:J217"/>
    <mergeCell ref="K217:L217"/>
    <mergeCell ref="M217:N217"/>
    <mergeCell ref="P217:P218"/>
    <mergeCell ref="Q217:Q218"/>
    <mergeCell ref="I31:J31"/>
    <mergeCell ref="K31:L31"/>
    <mergeCell ref="M31:N31"/>
    <mergeCell ref="I39:J39"/>
    <mergeCell ref="M33:N33"/>
    <mergeCell ref="G33:H33"/>
    <mergeCell ref="I37:J38"/>
    <mergeCell ref="K37:L38"/>
    <mergeCell ref="M37:N38"/>
    <mergeCell ref="I33:J33"/>
    <mergeCell ref="Q23:Q24"/>
    <mergeCell ref="O47:O48"/>
    <mergeCell ref="G47:H47"/>
    <mergeCell ref="I47:J47"/>
    <mergeCell ref="K47:L47"/>
    <mergeCell ref="M47:N47"/>
    <mergeCell ref="O43:O44"/>
    <mergeCell ref="M45:N46"/>
    <mergeCell ref="O45:O46"/>
    <mergeCell ref="G31:H31"/>
    <mergeCell ref="Q21:Q22"/>
    <mergeCell ref="S9:S10"/>
    <mergeCell ref="Q25:Q26"/>
    <mergeCell ref="R25:R26"/>
    <mergeCell ref="S25:S26"/>
    <mergeCell ref="R23:R24"/>
    <mergeCell ref="R17:R18"/>
    <mergeCell ref="S17:S18"/>
    <mergeCell ref="S23:S24"/>
    <mergeCell ref="Q9:Q10"/>
    <mergeCell ref="R47:R48"/>
    <mergeCell ref="S47:S48"/>
    <mergeCell ref="Q33:Q34"/>
    <mergeCell ref="Q39:Q40"/>
    <mergeCell ref="S35:S36"/>
    <mergeCell ref="R33:R34"/>
    <mergeCell ref="S33:S34"/>
    <mergeCell ref="Q37:Q38"/>
    <mergeCell ref="R37:R38"/>
    <mergeCell ref="R217:R218"/>
    <mergeCell ref="S217:S218"/>
    <mergeCell ref="T217:T218"/>
    <mergeCell ref="R35:R36"/>
    <mergeCell ref="S37:S38"/>
    <mergeCell ref="T37:T38"/>
    <mergeCell ref="S41:S42"/>
    <mergeCell ref="T41:T42"/>
    <mergeCell ref="S83:S84"/>
    <mergeCell ref="R81:R82"/>
    <mergeCell ref="U217:U218"/>
    <mergeCell ref="AB217:AB218"/>
    <mergeCell ref="AC217:AC218"/>
    <mergeCell ref="V217:V218"/>
    <mergeCell ref="W217:W218"/>
    <mergeCell ref="X217:X218"/>
    <mergeCell ref="Y217:Y218"/>
    <mergeCell ref="AA217:AA218"/>
    <mergeCell ref="Z217:Z218"/>
    <mergeCell ref="AD217:AD218"/>
    <mergeCell ref="A225:A226"/>
    <mergeCell ref="C225:D225"/>
    <mergeCell ref="E225:F225"/>
    <mergeCell ref="G225:H225"/>
    <mergeCell ref="I225:J225"/>
    <mergeCell ref="K225:L225"/>
    <mergeCell ref="M225:N225"/>
    <mergeCell ref="O225:O226"/>
    <mergeCell ref="P225:P226"/>
    <mergeCell ref="Q225:Q226"/>
    <mergeCell ref="R225:R226"/>
    <mergeCell ref="S225:S226"/>
    <mergeCell ref="AA225:AA226"/>
    <mergeCell ref="T225:T226"/>
    <mergeCell ref="U225:U226"/>
    <mergeCell ref="V225:V226"/>
    <mergeCell ref="W225:W226"/>
    <mergeCell ref="Z225:Z226"/>
    <mergeCell ref="X225:X226"/>
    <mergeCell ref="AB225:AB226"/>
    <mergeCell ref="AC225:AC226"/>
    <mergeCell ref="AC227:AC228"/>
    <mergeCell ref="Z229:Z230"/>
    <mergeCell ref="AC229:AC230"/>
    <mergeCell ref="AD225:AD226"/>
    <mergeCell ref="AD227:AD228"/>
    <mergeCell ref="AD229:AD230"/>
    <mergeCell ref="A233:A234"/>
    <mergeCell ref="C233:D233"/>
    <mergeCell ref="E233:F233"/>
    <mergeCell ref="G233:H233"/>
    <mergeCell ref="I233:J233"/>
    <mergeCell ref="K233:L233"/>
    <mergeCell ref="AB233:AB234"/>
    <mergeCell ref="V233:V234"/>
    <mergeCell ref="W233:W234"/>
    <mergeCell ref="X233:X234"/>
    <mergeCell ref="Y233:Y234"/>
    <mergeCell ref="AA233:AA234"/>
    <mergeCell ref="R233:R234"/>
    <mergeCell ref="X235:X236"/>
    <mergeCell ref="AD233:AD234"/>
    <mergeCell ref="A241:A242"/>
    <mergeCell ref="C241:D241"/>
    <mergeCell ref="E241:F241"/>
    <mergeCell ref="G241:H241"/>
    <mergeCell ref="I241:J241"/>
    <mergeCell ref="K241:L241"/>
    <mergeCell ref="M241:N241"/>
    <mergeCell ref="O241:O242"/>
    <mergeCell ref="T241:T242"/>
    <mergeCell ref="U241:U242"/>
    <mergeCell ref="V241:V242"/>
    <mergeCell ref="W241:W242"/>
    <mergeCell ref="P241:P242"/>
    <mergeCell ref="Q241:Q242"/>
    <mergeCell ref="R241:R242"/>
    <mergeCell ref="S241:S242"/>
    <mergeCell ref="W245:W246"/>
    <mergeCell ref="X245:X246"/>
    <mergeCell ref="Y245:Y246"/>
    <mergeCell ref="AB241:AB242"/>
    <mergeCell ref="Y241:Y242"/>
    <mergeCell ref="AA241:AA242"/>
    <mergeCell ref="AA245:AA246"/>
    <mergeCell ref="AB245:AB246"/>
    <mergeCell ref="Z241:Z242"/>
    <mergeCell ref="Z243:Z244"/>
    <mergeCell ref="AC241:AC242"/>
    <mergeCell ref="AD241:AD242"/>
    <mergeCell ref="A250:A251"/>
    <mergeCell ref="C250:D250"/>
    <mergeCell ref="E250:F250"/>
    <mergeCell ref="G250:H250"/>
    <mergeCell ref="I250:J250"/>
    <mergeCell ref="K250:L250"/>
    <mergeCell ref="X241:X242"/>
    <mergeCell ref="R250:R251"/>
    <mergeCell ref="S250:S251"/>
    <mergeCell ref="T250:T251"/>
    <mergeCell ref="U250:U251"/>
    <mergeCell ref="AB250:AB251"/>
    <mergeCell ref="V250:V251"/>
    <mergeCell ref="W250:W251"/>
    <mergeCell ref="X250:X251"/>
    <mergeCell ref="Y250:Y251"/>
    <mergeCell ref="AD250:AD251"/>
    <mergeCell ref="AC250:AC251"/>
    <mergeCell ref="AC252:AC253"/>
    <mergeCell ref="AD252:AD253"/>
    <mergeCell ref="Z252:Z253"/>
    <mergeCell ref="AB252:AB253"/>
    <mergeCell ref="G258:H258"/>
    <mergeCell ref="I258:J258"/>
    <mergeCell ref="K258:L258"/>
    <mergeCell ref="M258:N258"/>
    <mergeCell ref="X252:X253"/>
    <mergeCell ref="P254:P255"/>
    <mergeCell ref="Q254:Q255"/>
    <mergeCell ref="W252:W253"/>
    <mergeCell ref="Q252:Q253"/>
    <mergeCell ref="C253:P253"/>
    <mergeCell ref="Y262:Y263"/>
    <mergeCell ref="O258:O259"/>
    <mergeCell ref="AA250:AA251"/>
    <mergeCell ref="P258:P259"/>
    <mergeCell ref="Q258:Q259"/>
    <mergeCell ref="R258:R259"/>
    <mergeCell ref="S258:S259"/>
    <mergeCell ref="AA258:AA259"/>
    <mergeCell ref="T258:T259"/>
    <mergeCell ref="U258:U259"/>
    <mergeCell ref="AA262:AA263"/>
    <mergeCell ref="AB258:AB259"/>
    <mergeCell ref="AC258:AC259"/>
    <mergeCell ref="AD258:AD259"/>
    <mergeCell ref="AC260:AC261"/>
    <mergeCell ref="AD260:AD261"/>
    <mergeCell ref="AB262:AB263"/>
    <mergeCell ref="AC262:AC263"/>
    <mergeCell ref="AD262:AD263"/>
    <mergeCell ref="AB260:AB261"/>
    <mergeCell ref="I266:J266"/>
    <mergeCell ref="K266:L266"/>
    <mergeCell ref="X258:X259"/>
    <mergeCell ref="O266:O267"/>
    <mergeCell ref="P266:P267"/>
    <mergeCell ref="Q266:Q267"/>
    <mergeCell ref="R266:R267"/>
    <mergeCell ref="W258:W259"/>
    <mergeCell ref="W262:W263"/>
    <mergeCell ref="X262:X263"/>
    <mergeCell ref="AD266:AD267"/>
    <mergeCell ref="AB266:AB267"/>
    <mergeCell ref="AC266:AC267"/>
    <mergeCell ref="AC268:AC269"/>
    <mergeCell ref="AD268:AD269"/>
    <mergeCell ref="AA266:AA267"/>
    <mergeCell ref="AB268:AB269"/>
    <mergeCell ref="P274:P275"/>
    <mergeCell ref="Q274:Q275"/>
    <mergeCell ref="R274:R275"/>
    <mergeCell ref="S274:S275"/>
    <mergeCell ref="G274:H274"/>
    <mergeCell ref="I274:J274"/>
    <mergeCell ref="K274:L274"/>
    <mergeCell ref="M274:N274"/>
    <mergeCell ref="AB274:AB275"/>
    <mergeCell ref="AB276:AB277"/>
    <mergeCell ref="AA274:AA275"/>
    <mergeCell ref="X276:X277"/>
    <mergeCell ref="Y276:Y277"/>
    <mergeCell ref="AA276:AA277"/>
    <mergeCell ref="Z274:Z275"/>
    <mergeCell ref="X274:X275"/>
    <mergeCell ref="AC276:AC277"/>
    <mergeCell ref="AD276:AD277"/>
    <mergeCell ref="AA278:AA279"/>
    <mergeCell ref="AB278:AB279"/>
    <mergeCell ref="AC278:AC279"/>
    <mergeCell ref="AD278:AD279"/>
    <mergeCell ref="M282:N282"/>
    <mergeCell ref="O282:O283"/>
    <mergeCell ref="P282:P283"/>
    <mergeCell ref="Q282:Q283"/>
    <mergeCell ref="R282:R283"/>
    <mergeCell ref="S282:S283"/>
    <mergeCell ref="W278:W279"/>
    <mergeCell ref="AC282:AC283"/>
    <mergeCell ref="V282:V283"/>
    <mergeCell ref="W282:W283"/>
    <mergeCell ref="X282:X283"/>
    <mergeCell ref="Y282:Y283"/>
    <mergeCell ref="Z282:Z283"/>
    <mergeCell ref="X278:X279"/>
    <mergeCell ref="Y278:Y279"/>
    <mergeCell ref="AB280:AB281"/>
    <mergeCell ref="X284:X285"/>
    <mergeCell ref="Y284:Y285"/>
    <mergeCell ref="AA284:AA285"/>
    <mergeCell ref="AD282:AD283"/>
    <mergeCell ref="AB284:AB285"/>
    <mergeCell ref="AD284:AD285"/>
    <mergeCell ref="AC284:AC285"/>
    <mergeCell ref="Z284:Z285"/>
    <mergeCell ref="AA282:AA283"/>
    <mergeCell ref="AB282:AB283"/>
    <mergeCell ref="R290:R291"/>
    <mergeCell ref="S290:S291"/>
    <mergeCell ref="Y290:Y291"/>
    <mergeCell ref="AA290:AA291"/>
    <mergeCell ref="Z294:Z295"/>
    <mergeCell ref="AA292:AA293"/>
    <mergeCell ref="T290:T291"/>
    <mergeCell ref="U290:U291"/>
    <mergeCell ref="W294:W295"/>
    <mergeCell ref="X294:X295"/>
    <mergeCell ref="U294:U295"/>
    <mergeCell ref="V294:V295"/>
    <mergeCell ref="V292:V293"/>
    <mergeCell ref="AD290:AD291"/>
    <mergeCell ref="AC292:AC293"/>
    <mergeCell ref="AD292:AD293"/>
    <mergeCell ref="AC294:AC295"/>
    <mergeCell ref="AD294:AD295"/>
    <mergeCell ref="Y294:Y295"/>
    <mergeCell ref="W292:W293"/>
    <mergeCell ref="AA294:AA295"/>
    <mergeCell ref="AB294:AB295"/>
    <mergeCell ref="AB292:AB293"/>
    <mergeCell ref="V298:V299"/>
    <mergeCell ref="W298:W299"/>
    <mergeCell ref="X298:X299"/>
    <mergeCell ref="Y298:Y299"/>
    <mergeCell ref="Z298:Z299"/>
    <mergeCell ref="P298:P299"/>
    <mergeCell ref="Q298:Q299"/>
    <mergeCell ref="T298:T299"/>
    <mergeCell ref="U298:U299"/>
    <mergeCell ref="Y300:Y301"/>
    <mergeCell ref="AA300:AA301"/>
    <mergeCell ref="V300:V301"/>
    <mergeCell ref="AD298:AD299"/>
    <mergeCell ref="AB300:AB301"/>
    <mergeCell ref="AD300:AD301"/>
    <mergeCell ref="AC300:AC301"/>
    <mergeCell ref="Z300:Z301"/>
    <mergeCell ref="AA298:AA299"/>
    <mergeCell ref="AB298:AB299"/>
    <mergeCell ref="AC298:AC299"/>
    <mergeCell ref="Q306:Q307"/>
    <mergeCell ref="R306:R307"/>
    <mergeCell ref="S306:S307"/>
    <mergeCell ref="T306:T307"/>
    <mergeCell ref="U306:U307"/>
    <mergeCell ref="X300:X301"/>
    <mergeCell ref="R300:R301"/>
    <mergeCell ref="Q300:Q301"/>
    <mergeCell ref="V302:V303"/>
    <mergeCell ref="W302:W303"/>
    <mergeCell ref="X310:X311"/>
    <mergeCell ref="X306:X307"/>
    <mergeCell ref="Y306:Y307"/>
    <mergeCell ref="V306:V307"/>
    <mergeCell ref="W306:W307"/>
    <mergeCell ref="V308:V309"/>
    <mergeCell ref="W308:W309"/>
    <mergeCell ref="Y310:Y311"/>
    <mergeCell ref="U310:U311"/>
    <mergeCell ref="V310:V311"/>
    <mergeCell ref="X312:X313"/>
    <mergeCell ref="V312:V313"/>
    <mergeCell ref="U314:U315"/>
    <mergeCell ref="W312:W313"/>
    <mergeCell ref="U312:U313"/>
    <mergeCell ref="V314:V315"/>
    <mergeCell ref="W314:W315"/>
    <mergeCell ref="W310:W311"/>
    <mergeCell ref="AD306:AD307"/>
    <mergeCell ref="AC308:AC309"/>
    <mergeCell ref="AD308:AD309"/>
    <mergeCell ref="AC310:AC311"/>
    <mergeCell ref="AD310:AD311"/>
    <mergeCell ref="AC306:AC307"/>
    <mergeCell ref="AB306:AB307"/>
    <mergeCell ref="AA310:AA311"/>
    <mergeCell ref="Y314:Y315"/>
    <mergeCell ref="Z314:Z315"/>
    <mergeCell ref="AA314:AA315"/>
    <mergeCell ref="Z306:Z307"/>
    <mergeCell ref="AA308:AA309"/>
    <mergeCell ref="AA306:AA307"/>
    <mergeCell ref="AB310:AB311"/>
    <mergeCell ref="AB308:AB309"/>
    <mergeCell ref="T314:T315"/>
    <mergeCell ref="V316:V317"/>
    <mergeCell ref="W316:W317"/>
    <mergeCell ref="U316:U317"/>
    <mergeCell ref="S316:S317"/>
    <mergeCell ref="AD314:AD315"/>
    <mergeCell ref="AB316:AB317"/>
    <mergeCell ref="AD316:AD317"/>
    <mergeCell ref="AC316:AC317"/>
    <mergeCell ref="AC314:AC315"/>
    <mergeCell ref="AB314:AB315"/>
    <mergeCell ref="AA316:AA317"/>
    <mergeCell ref="X322:X323"/>
    <mergeCell ref="Z316:Z317"/>
    <mergeCell ref="Z320:Z321"/>
    <mergeCell ref="Z322:Z323"/>
    <mergeCell ref="AB322:AB323"/>
    <mergeCell ref="X316:X317"/>
    <mergeCell ref="Y316:Y317"/>
    <mergeCell ref="X314:X315"/>
    <mergeCell ref="K322:L322"/>
    <mergeCell ref="M322:N322"/>
    <mergeCell ref="O322:O323"/>
    <mergeCell ref="T322:T323"/>
    <mergeCell ref="U322:U323"/>
    <mergeCell ref="P322:P323"/>
    <mergeCell ref="Q322:Q323"/>
    <mergeCell ref="R322:R323"/>
    <mergeCell ref="S322:S323"/>
    <mergeCell ref="U326:U327"/>
    <mergeCell ref="Y326:Y327"/>
    <mergeCell ref="W326:W327"/>
    <mergeCell ref="X326:X327"/>
    <mergeCell ref="V326:V327"/>
    <mergeCell ref="V322:V323"/>
    <mergeCell ref="W322:W323"/>
    <mergeCell ref="V324:V325"/>
    <mergeCell ref="W324:W325"/>
    <mergeCell ref="AA326:AA327"/>
    <mergeCell ref="AB326:AB327"/>
    <mergeCell ref="AB324:AB325"/>
    <mergeCell ref="AA324:AA325"/>
    <mergeCell ref="AA322:AA323"/>
    <mergeCell ref="Y322:Y323"/>
    <mergeCell ref="AD322:AD323"/>
    <mergeCell ref="AC324:AC325"/>
    <mergeCell ref="AD324:AD325"/>
    <mergeCell ref="AC326:AC327"/>
    <mergeCell ref="AD326:AD327"/>
    <mergeCell ref="AC322:AC323"/>
    <mergeCell ref="S331:S332"/>
    <mergeCell ref="U331:U332"/>
    <mergeCell ref="C331:D331"/>
    <mergeCell ref="E331:F331"/>
    <mergeCell ref="G331:H331"/>
    <mergeCell ref="I331:J331"/>
    <mergeCell ref="K331:L331"/>
    <mergeCell ref="AA333:AA334"/>
    <mergeCell ref="AA331:AA332"/>
    <mergeCell ref="Z331:Z332"/>
    <mergeCell ref="Z333:Z334"/>
    <mergeCell ref="V331:V332"/>
    <mergeCell ref="T331:T332"/>
    <mergeCell ref="W331:W332"/>
    <mergeCell ref="X331:X332"/>
    <mergeCell ref="W333:W334"/>
    <mergeCell ref="V333:V334"/>
    <mergeCell ref="AD331:AD332"/>
    <mergeCell ref="AB333:AB334"/>
    <mergeCell ref="AC333:AC334"/>
    <mergeCell ref="AD333:AD334"/>
    <mergeCell ref="AB331:AB332"/>
    <mergeCell ref="AC331:AC332"/>
    <mergeCell ref="Y331:Y332"/>
    <mergeCell ref="X333:X334"/>
    <mergeCell ref="Y333:Y334"/>
    <mergeCell ref="T339:T340"/>
    <mergeCell ref="U339:U340"/>
    <mergeCell ref="P339:P340"/>
    <mergeCell ref="Q339:Q340"/>
    <mergeCell ref="R339:R340"/>
    <mergeCell ref="S339:S340"/>
    <mergeCell ref="R331:R332"/>
    <mergeCell ref="AB343:AB344"/>
    <mergeCell ref="X339:X340"/>
    <mergeCell ref="Z339:Z340"/>
    <mergeCell ref="Z343:Z344"/>
    <mergeCell ref="Y339:Y340"/>
    <mergeCell ref="AA339:AA340"/>
    <mergeCell ref="Y341:Y342"/>
    <mergeCell ref="AA341:AA342"/>
    <mergeCell ref="X341:X342"/>
    <mergeCell ref="AC339:AC340"/>
    <mergeCell ref="AD339:AD340"/>
    <mergeCell ref="AB341:AB342"/>
    <mergeCell ref="AC341:AC342"/>
    <mergeCell ref="AD341:AD342"/>
    <mergeCell ref="W343:W344"/>
    <mergeCell ref="X343:X344"/>
    <mergeCell ref="Y343:Y344"/>
    <mergeCell ref="AB339:AB340"/>
    <mergeCell ref="AA343:AA344"/>
    <mergeCell ref="Y347:Y348"/>
    <mergeCell ref="Z347:Z348"/>
    <mergeCell ref="AC343:AC344"/>
    <mergeCell ref="A347:A348"/>
    <mergeCell ref="C347:D347"/>
    <mergeCell ref="E347:F347"/>
    <mergeCell ref="G347:H347"/>
    <mergeCell ref="I347:J347"/>
    <mergeCell ref="K347:L347"/>
    <mergeCell ref="M347:N347"/>
    <mergeCell ref="AD347:AD348"/>
    <mergeCell ref="AB349:AB350"/>
    <mergeCell ref="AC349:AC350"/>
    <mergeCell ref="AD349:AD350"/>
    <mergeCell ref="Z349:Z350"/>
    <mergeCell ref="T347:T348"/>
    <mergeCell ref="U347:U348"/>
    <mergeCell ref="AB347:AB348"/>
    <mergeCell ref="AC347:AC348"/>
    <mergeCell ref="V347:V348"/>
    <mergeCell ref="AA349:AA350"/>
    <mergeCell ref="V349:V350"/>
    <mergeCell ref="W349:W350"/>
    <mergeCell ref="K349:L349"/>
    <mergeCell ref="R351:R352"/>
    <mergeCell ref="P351:P352"/>
    <mergeCell ref="Q351:Q352"/>
    <mergeCell ref="T351:T352"/>
    <mergeCell ref="U351:U352"/>
    <mergeCell ref="V351:V352"/>
    <mergeCell ref="AA347:AA348"/>
    <mergeCell ref="P355:P356"/>
    <mergeCell ref="Q355:Q356"/>
    <mergeCell ref="R355:R356"/>
    <mergeCell ref="S355:S356"/>
    <mergeCell ref="Y355:Y356"/>
    <mergeCell ref="AA355:AA356"/>
    <mergeCell ref="W347:W348"/>
    <mergeCell ref="X347:X348"/>
    <mergeCell ref="Y349:Y350"/>
    <mergeCell ref="W359:W360"/>
    <mergeCell ref="X359:X360"/>
    <mergeCell ref="X355:X356"/>
    <mergeCell ref="X357:X358"/>
    <mergeCell ref="Z355:Z356"/>
    <mergeCell ref="Z357:Z358"/>
    <mergeCell ref="Y357:Y358"/>
    <mergeCell ref="Y359:Y360"/>
    <mergeCell ref="W357:W358"/>
    <mergeCell ref="C359:D360"/>
    <mergeCell ref="E359:F360"/>
    <mergeCell ref="C361:D362"/>
    <mergeCell ref="E361:F362"/>
    <mergeCell ref="K359:L360"/>
    <mergeCell ref="M359:N360"/>
    <mergeCell ref="G359:H360"/>
    <mergeCell ref="I359:J360"/>
    <mergeCell ref="G363:H363"/>
    <mergeCell ref="G365:H365"/>
    <mergeCell ref="I365:J365"/>
    <mergeCell ref="Q363:Q364"/>
    <mergeCell ref="C365:D365"/>
    <mergeCell ref="E365:F365"/>
    <mergeCell ref="C366:P366"/>
    <mergeCell ref="Y363:Y364"/>
    <mergeCell ref="R363:R364"/>
    <mergeCell ref="S363:S364"/>
    <mergeCell ref="T363:T364"/>
    <mergeCell ref="U363:U364"/>
    <mergeCell ref="V363:V364"/>
    <mergeCell ref="W363:W364"/>
    <mergeCell ref="C363:D363"/>
    <mergeCell ref="E363:F363"/>
    <mergeCell ref="A379:A380"/>
    <mergeCell ref="C379:D379"/>
    <mergeCell ref="E379:F379"/>
    <mergeCell ref="G379:H379"/>
    <mergeCell ref="B379:B380"/>
    <mergeCell ref="X363:X364"/>
    <mergeCell ref="R371:R372"/>
    <mergeCell ref="M363:N363"/>
    <mergeCell ref="O363:O364"/>
    <mergeCell ref="P363:P364"/>
    <mergeCell ref="U371:U372"/>
    <mergeCell ref="T375:T376"/>
    <mergeCell ref="U375:U376"/>
    <mergeCell ref="S375:S376"/>
    <mergeCell ref="I371:J371"/>
    <mergeCell ref="K371:L371"/>
    <mergeCell ref="M371:N371"/>
    <mergeCell ref="O371:O372"/>
    <mergeCell ref="U373:U374"/>
    <mergeCell ref="O375:O376"/>
    <mergeCell ref="M379:N379"/>
    <mergeCell ref="O379:O380"/>
    <mergeCell ref="P379:P380"/>
    <mergeCell ref="Q379:Q380"/>
    <mergeCell ref="R379:R380"/>
    <mergeCell ref="O377:O378"/>
    <mergeCell ref="E387:F387"/>
    <mergeCell ref="P383:P384"/>
    <mergeCell ref="G383:H384"/>
    <mergeCell ref="I383:J384"/>
    <mergeCell ref="C385:D386"/>
    <mergeCell ref="M385:N386"/>
    <mergeCell ref="O385:O386"/>
    <mergeCell ref="P385:P386"/>
    <mergeCell ref="E385:F386"/>
    <mergeCell ref="R387:R388"/>
    <mergeCell ref="C383:D384"/>
    <mergeCell ref="K383:L384"/>
    <mergeCell ref="M383:N384"/>
    <mergeCell ref="O383:O384"/>
    <mergeCell ref="E383:F384"/>
    <mergeCell ref="Q387:Q388"/>
    <mergeCell ref="G387:H387"/>
    <mergeCell ref="I387:J387"/>
    <mergeCell ref="C387:D387"/>
    <mergeCell ref="I395:J395"/>
    <mergeCell ref="K395:L395"/>
    <mergeCell ref="K387:L387"/>
    <mergeCell ref="R393:R394"/>
    <mergeCell ref="S393:S394"/>
    <mergeCell ref="M387:N387"/>
    <mergeCell ref="O387:O388"/>
    <mergeCell ref="P387:P388"/>
    <mergeCell ref="I393:J394"/>
    <mergeCell ref="K393:L394"/>
    <mergeCell ref="M393:N394"/>
    <mergeCell ref="O393:O394"/>
    <mergeCell ref="Q391:Q392"/>
    <mergeCell ref="R391:R392"/>
    <mergeCell ref="P393:P394"/>
    <mergeCell ref="Q393:Q394"/>
    <mergeCell ref="M391:N392"/>
    <mergeCell ref="I391:J392"/>
    <mergeCell ref="K391:L392"/>
    <mergeCell ref="Q403:Q404"/>
    <mergeCell ref="S403:S404"/>
    <mergeCell ref="M395:N395"/>
    <mergeCell ref="S397:S398"/>
    <mergeCell ref="P401:P402"/>
    <mergeCell ref="Q401:Q402"/>
    <mergeCell ref="R401:R402"/>
    <mergeCell ref="S401:S402"/>
    <mergeCell ref="C395:D395"/>
    <mergeCell ref="E395:F395"/>
    <mergeCell ref="C398:P398"/>
    <mergeCell ref="C399:D400"/>
    <mergeCell ref="E399:F400"/>
    <mergeCell ref="O399:O400"/>
    <mergeCell ref="P399:P400"/>
    <mergeCell ref="G399:H400"/>
    <mergeCell ref="I399:J400"/>
    <mergeCell ref="G395:H395"/>
    <mergeCell ref="O395:O396"/>
    <mergeCell ref="P395:P396"/>
    <mergeCell ref="Q395:Q396"/>
    <mergeCell ref="R395:R396"/>
    <mergeCell ref="S395:S396"/>
    <mergeCell ref="P403:P404"/>
    <mergeCell ref="Q397:Q398"/>
    <mergeCell ref="R397:R398"/>
    <mergeCell ref="O401:O402"/>
    <mergeCell ref="C409:D410"/>
    <mergeCell ref="E409:F410"/>
    <mergeCell ref="B403:B404"/>
    <mergeCell ref="B405:B406"/>
    <mergeCell ref="B407:B408"/>
    <mergeCell ref="C405:D405"/>
    <mergeCell ref="E405:F405"/>
    <mergeCell ref="C407:D408"/>
    <mergeCell ref="E407:F408"/>
    <mergeCell ref="E403:F403"/>
    <mergeCell ref="G403:H403"/>
    <mergeCell ref="I403:J403"/>
    <mergeCell ref="K403:L403"/>
    <mergeCell ref="M403:N403"/>
    <mergeCell ref="O403:O404"/>
    <mergeCell ref="W403:W404"/>
    <mergeCell ref="X403:X404"/>
    <mergeCell ref="Y403:Y404"/>
    <mergeCell ref="X387:X388"/>
    <mergeCell ref="W391:W392"/>
    <mergeCell ref="Y387:Y388"/>
    <mergeCell ref="Y389:Y390"/>
    <mergeCell ref="W389:W390"/>
    <mergeCell ref="X389:X390"/>
    <mergeCell ref="W401:W402"/>
    <mergeCell ref="X397:X398"/>
    <mergeCell ref="AA403:AA404"/>
    <mergeCell ref="AA379:AA380"/>
    <mergeCell ref="AB379:AB380"/>
    <mergeCell ref="AC379:AC380"/>
    <mergeCell ref="AB381:AB382"/>
    <mergeCell ref="AC381:AC382"/>
    <mergeCell ref="AA383:AA384"/>
    <mergeCell ref="AB387:AB388"/>
    <mergeCell ref="AC387:AC388"/>
    <mergeCell ref="AA389:AA390"/>
    <mergeCell ref="AA359:AA360"/>
    <mergeCell ref="AB359:AB360"/>
    <mergeCell ref="AC359:AC360"/>
    <mergeCell ref="AB361:AB362"/>
    <mergeCell ref="AC361:AC362"/>
    <mergeCell ref="AA357:AA358"/>
    <mergeCell ref="AB357:AB358"/>
    <mergeCell ref="AC357:AC358"/>
    <mergeCell ref="AC365:AC366"/>
    <mergeCell ref="AD365:AD366"/>
    <mergeCell ref="AC367:AC368"/>
    <mergeCell ref="AB355:AB356"/>
    <mergeCell ref="AC355:AC356"/>
    <mergeCell ref="AD355:AD356"/>
    <mergeCell ref="AD357:AD358"/>
    <mergeCell ref="AD361:AD362"/>
    <mergeCell ref="Z13:Z14"/>
    <mergeCell ref="AB11:AB12"/>
    <mergeCell ref="W9:W10"/>
    <mergeCell ref="AD383:AD384"/>
    <mergeCell ref="AD363:AD364"/>
    <mergeCell ref="AD373:AD374"/>
    <mergeCell ref="AD369:AD370"/>
    <mergeCell ref="AD371:AD372"/>
    <mergeCell ref="AB363:AB364"/>
    <mergeCell ref="AC363:AC364"/>
    <mergeCell ref="T9:T10"/>
    <mergeCell ref="U9:U10"/>
    <mergeCell ref="V9:V10"/>
    <mergeCell ref="AC9:AC10"/>
    <mergeCell ref="AD9:AD10"/>
    <mergeCell ref="X9:X10"/>
    <mergeCell ref="Y9:Y10"/>
    <mergeCell ref="AB9:AB10"/>
    <mergeCell ref="AA9:AA10"/>
    <mergeCell ref="R9:R10"/>
    <mergeCell ref="E11:F12"/>
    <mergeCell ref="AD13:AD14"/>
    <mergeCell ref="AC13:AC14"/>
    <mergeCell ref="M13:N14"/>
    <mergeCell ref="O13:O14"/>
    <mergeCell ref="P13:P14"/>
    <mergeCell ref="Q13:Q14"/>
    <mergeCell ref="R13:R14"/>
    <mergeCell ref="P11:P12"/>
    <mergeCell ref="R11:R12"/>
    <mergeCell ref="S11:S12"/>
    <mergeCell ref="Q19:Q20"/>
    <mergeCell ref="R19:R20"/>
    <mergeCell ref="W13:W14"/>
    <mergeCell ref="W17:W18"/>
    <mergeCell ref="W11:W12"/>
    <mergeCell ref="Q11:Q12"/>
    <mergeCell ref="S19:S20"/>
    <mergeCell ref="AA17:AA18"/>
    <mergeCell ref="AB17:AB18"/>
    <mergeCell ref="Q15:Q16"/>
    <mergeCell ref="V13:V14"/>
    <mergeCell ref="Z17:Z18"/>
    <mergeCell ref="Z19:Z20"/>
    <mergeCell ref="W19:W20"/>
    <mergeCell ref="Q17:Q18"/>
    <mergeCell ref="AA13:AA14"/>
    <mergeCell ref="AB13:AB14"/>
    <mergeCell ref="AC17:AC18"/>
    <mergeCell ref="Y17:Y18"/>
    <mergeCell ref="X19:X20"/>
    <mergeCell ref="Y11:Y12"/>
    <mergeCell ref="X11:X12"/>
    <mergeCell ref="X13:X14"/>
    <mergeCell ref="Y13:Y14"/>
    <mergeCell ref="AC11:AC12"/>
    <mergeCell ref="AB19:AB20"/>
    <mergeCell ref="AC19:AC20"/>
    <mergeCell ref="A221:A222"/>
    <mergeCell ref="AC385:AC386"/>
    <mergeCell ref="B215:B216"/>
    <mergeCell ref="AD385:AD386"/>
    <mergeCell ref="A219:A220"/>
    <mergeCell ref="B219:B220"/>
    <mergeCell ref="B221:B222"/>
    <mergeCell ref="B223:B224"/>
    <mergeCell ref="AD379:AD380"/>
    <mergeCell ref="AD381:AD382"/>
    <mergeCell ref="AC401:AC402"/>
    <mergeCell ref="AD401:AD402"/>
    <mergeCell ref="C9:D9"/>
    <mergeCell ref="E9:F9"/>
    <mergeCell ref="G9:H9"/>
    <mergeCell ref="I9:J9"/>
    <mergeCell ref="M9:N9"/>
    <mergeCell ref="O11:O12"/>
    <mergeCell ref="AD387:AD388"/>
    <mergeCell ref="G11:H12"/>
    <mergeCell ref="AC389:AC390"/>
    <mergeCell ref="AD389:AD390"/>
    <mergeCell ref="AC391:AC392"/>
    <mergeCell ref="AD391:AD392"/>
    <mergeCell ref="AC403:AC404"/>
    <mergeCell ref="AD403:AD404"/>
    <mergeCell ref="AD395:AD396"/>
    <mergeCell ref="AC395:AC396"/>
    <mergeCell ref="AC397:AC398"/>
    <mergeCell ref="AD399:AD400"/>
    <mergeCell ref="C414:D414"/>
    <mergeCell ref="E414:F414"/>
    <mergeCell ref="G414:H414"/>
    <mergeCell ref="I414:J414"/>
    <mergeCell ref="R403:R404"/>
    <mergeCell ref="V414:V415"/>
    <mergeCell ref="V403:V404"/>
    <mergeCell ref="T403:T404"/>
    <mergeCell ref="U403:U404"/>
    <mergeCell ref="C403:D403"/>
    <mergeCell ref="C21:D22"/>
    <mergeCell ref="E21:F22"/>
    <mergeCell ref="G21:H22"/>
    <mergeCell ref="I21:J22"/>
    <mergeCell ref="E39:F39"/>
    <mergeCell ref="A31:A32"/>
    <mergeCell ref="C25:D25"/>
    <mergeCell ref="E25:F25"/>
    <mergeCell ref="G25:H25"/>
    <mergeCell ref="I25:J25"/>
    <mergeCell ref="I17:J17"/>
    <mergeCell ref="K17:L17"/>
    <mergeCell ref="M17:N17"/>
    <mergeCell ref="C18:P18"/>
    <mergeCell ref="P19:P20"/>
    <mergeCell ref="C17:D17"/>
    <mergeCell ref="E17:F17"/>
    <mergeCell ref="G17:H17"/>
    <mergeCell ref="C19:D20"/>
    <mergeCell ref="I19:J20"/>
    <mergeCell ref="K21:L22"/>
    <mergeCell ref="M21:N22"/>
    <mergeCell ref="O21:O22"/>
    <mergeCell ref="P21:P22"/>
    <mergeCell ref="E19:F20"/>
    <mergeCell ref="G19:H20"/>
    <mergeCell ref="K19:L20"/>
    <mergeCell ref="M19:N20"/>
    <mergeCell ref="O19:O20"/>
    <mergeCell ref="W21:W22"/>
    <mergeCell ref="AB21:AB22"/>
    <mergeCell ref="X21:X22"/>
    <mergeCell ref="Y21:Y22"/>
    <mergeCell ref="AA21:AA22"/>
    <mergeCell ref="Z21:Z22"/>
    <mergeCell ref="K25:L25"/>
    <mergeCell ref="M25:N25"/>
    <mergeCell ref="T25:T26"/>
    <mergeCell ref="AC25:AC26"/>
    <mergeCell ref="A33:A34"/>
    <mergeCell ref="E31:F31"/>
    <mergeCell ref="C31:D31"/>
    <mergeCell ref="AA25:AA26"/>
    <mergeCell ref="AB25:AB26"/>
    <mergeCell ref="U25:U26"/>
    <mergeCell ref="C39:D39"/>
    <mergeCell ref="C33:D33"/>
    <mergeCell ref="E33:F33"/>
    <mergeCell ref="C34:P34"/>
    <mergeCell ref="C35:D36"/>
    <mergeCell ref="G39:H39"/>
    <mergeCell ref="K39:L39"/>
    <mergeCell ref="O37:O38"/>
    <mergeCell ref="P37:P38"/>
    <mergeCell ref="G37:H38"/>
    <mergeCell ref="V25:V26"/>
    <mergeCell ref="W25:W26"/>
    <mergeCell ref="X25:X26"/>
    <mergeCell ref="Q27:Q28"/>
    <mergeCell ref="R27:R28"/>
    <mergeCell ref="AD25:AD26"/>
    <mergeCell ref="W27:W28"/>
    <mergeCell ref="X27:X28"/>
    <mergeCell ref="Y27:Y28"/>
    <mergeCell ref="C26:P26"/>
    <mergeCell ref="C27:D28"/>
    <mergeCell ref="E27:F28"/>
    <mergeCell ref="G27:H28"/>
    <mergeCell ref="I27:J28"/>
    <mergeCell ref="K27:L28"/>
    <mergeCell ref="M27:N28"/>
    <mergeCell ref="K29:L30"/>
    <mergeCell ref="M29:N30"/>
    <mergeCell ref="O29:O30"/>
    <mergeCell ref="AA27:AA28"/>
    <mergeCell ref="S27:S28"/>
    <mergeCell ref="T27:T28"/>
    <mergeCell ref="U27:U28"/>
    <mergeCell ref="V27:V28"/>
    <mergeCell ref="O27:O28"/>
    <mergeCell ref="P27:P28"/>
    <mergeCell ref="P29:P30"/>
    <mergeCell ref="Q29:Q30"/>
    <mergeCell ref="R29:R30"/>
    <mergeCell ref="S29:S30"/>
    <mergeCell ref="AD27:AD28"/>
    <mergeCell ref="A29:A30"/>
    <mergeCell ref="C29:D30"/>
    <mergeCell ref="E29:F30"/>
    <mergeCell ref="G29:H30"/>
    <mergeCell ref="I29:J30"/>
    <mergeCell ref="AD29:AD30"/>
    <mergeCell ref="T29:T30"/>
    <mergeCell ref="U29:U30"/>
    <mergeCell ref="V29:V30"/>
    <mergeCell ref="W29:W30"/>
    <mergeCell ref="AA29:AA30"/>
    <mergeCell ref="X29:X30"/>
    <mergeCell ref="Z29:Z30"/>
    <mergeCell ref="AC29:AC30"/>
    <mergeCell ref="V31:V32"/>
    <mergeCell ref="U31:U32"/>
    <mergeCell ref="T33:T34"/>
    <mergeCell ref="U33:U34"/>
    <mergeCell ref="V33:V34"/>
    <mergeCell ref="T31:T32"/>
    <mergeCell ref="K33:L33"/>
    <mergeCell ref="E35:F36"/>
    <mergeCell ref="G35:H36"/>
    <mergeCell ref="I35:J36"/>
    <mergeCell ref="K35:L36"/>
    <mergeCell ref="V35:V36"/>
    <mergeCell ref="W35:W36"/>
    <mergeCell ref="X35:X36"/>
    <mergeCell ref="U35:U36"/>
    <mergeCell ref="M35:N36"/>
    <mergeCell ref="O35:O36"/>
    <mergeCell ref="P35:P36"/>
    <mergeCell ref="Q35:Q36"/>
    <mergeCell ref="T35:T36"/>
    <mergeCell ref="Z33:Z34"/>
    <mergeCell ref="Z35:Z36"/>
    <mergeCell ref="AC35:AC36"/>
    <mergeCell ref="AD35:AD36"/>
    <mergeCell ref="AA35:AA36"/>
    <mergeCell ref="AB35:AB36"/>
    <mergeCell ref="AD33:AD34"/>
    <mergeCell ref="AB33:AB34"/>
    <mergeCell ref="AC33:AC34"/>
    <mergeCell ref="AA33:AA34"/>
    <mergeCell ref="U37:U38"/>
    <mergeCell ref="AB37:AB38"/>
    <mergeCell ref="Z37:Z38"/>
    <mergeCell ref="AC37:AC38"/>
    <mergeCell ref="V37:V38"/>
    <mergeCell ref="W37:W38"/>
    <mergeCell ref="X37:X38"/>
    <mergeCell ref="Y37:Y38"/>
    <mergeCell ref="AD37:AD38"/>
    <mergeCell ref="C41:D41"/>
    <mergeCell ref="E41:F41"/>
    <mergeCell ref="G41:H41"/>
    <mergeCell ref="I41:J41"/>
    <mergeCell ref="K41:L41"/>
    <mergeCell ref="M41:N41"/>
    <mergeCell ref="Q41:Q42"/>
    <mergeCell ref="AA37:AA38"/>
    <mergeCell ref="R41:R42"/>
    <mergeCell ref="K43:L44"/>
    <mergeCell ref="M43:N44"/>
    <mergeCell ref="AA41:AA42"/>
    <mergeCell ref="AB41:AB42"/>
    <mergeCell ref="U41:U42"/>
    <mergeCell ref="AC41:AC42"/>
    <mergeCell ref="V41:V42"/>
    <mergeCell ref="W41:W42"/>
    <mergeCell ref="X41:X42"/>
    <mergeCell ref="Y41:Y42"/>
    <mergeCell ref="P43:P44"/>
    <mergeCell ref="Q43:Q44"/>
    <mergeCell ref="R43:R44"/>
    <mergeCell ref="S43:S44"/>
    <mergeCell ref="AD41:AD42"/>
    <mergeCell ref="C42:P42"/>
    <mergeCell ref="C43:D44"/>
    <mergeCell ref="E43:F44"/>
    <mergeCell ref="G43:H44"/>
    <mergeCell ref="I43:J44"/>
    <mergeCell ref="AD43:AD44"/>
    <mergeCell ref="A45:A46"/>
    <mergeCell ref="C45:D46"/>
    <mergeCell ref="E45:F46"/>
    <mergeCell ref="G45:H46"/>
    <mergeCell ref="I45:J46"/>
    <mergeCell ref="K45:L46"/>
    <mergeCell ref="X43:X44"/>
    <mergeCell ref="AA43:AA44"/>
    <mergeCell ref="T43:T44"/>
    <mergeCell ref="P45:P46"/>
    <mergeCell ref="Q45:Q46"/>
    <mergeCell ref="R45:R46"/>
    <mergeCell ref="S45:S46"/>
    <mergeCell ref="AB43:AB44"/>
    <mergeCell ref="AC43:AC44"/>
    <mergeCell ref="U43:U44"/>
    <mergeCell ref="V43:V44"/>
    <mergeCell ref="W43:W44"/>
    <mergeCell ref="Z43:Z44"/>
    <mergeCell ref="Y43:Y44"/>
    <mergeCell ref="Z39:Z40"/>
    <mergeCell ref="Z45:Z46"/>
    <mergeCell ref="T45:T46"/>
    <mergeCell ref="U45:U46"/>
    <mergeCell ref="V45:V46"/>
    <mergeCell ref="W45:W46"/>
    <mergeCell ref="Z41:Z42"/>
    <mergeCell ref="T39:T40"/>
    <mergeCell ref="U39:U40"/>
    <mergeCell ref="AA45:AA46"/>
    <mergeCell ref="AB45:AB46"/>
    <mergeCell ref="AC45:AC46"/>
    <mergeCell ref="AD45:AD46"/>
    <mergeCell ref="X45:X46"/>
    <mergeCell ref="Y45:Y46"/>
    <mergeCell ref="C193:D193"/>
    <mergeCell ref="E193:F193"/>
    <mergeCell ref="A185:A186"/>
    <mergeCell ref="C185:D185"/>
    <mergeCell ref="E185:F185"/>
    <mergeCell ref="B191:B192"/>
    <mergeCell ref="C187:D187"/>
    <mergeCell ref="E187:F187"/>
    <mergeCell ref="A191:A192"/>
    <mergeCell ref="C191:D192"/>
    <mergeCell ref="B85:B86"/>
    <mergeCell ref="E65:F65"/>
    <mergeCell ref="C75:D76"/>
    <mergeCell ref="G65:H65"/>
    <mergeCell ref="I65:J65"/>
    <mergeCell ref="C74:P74"/>
    <mergeCell ref="C79:D79"/>
    <mergeCell ref="E79:F79"/>
    <mergeCell ref="K65:L65"/>
    <mergeCell ref="M65:N65"/>
    <mergeCell ref="AB49:AB50"/>
    <mergeCell ref="U49:U50"/>
    <mergeCell ref="V49:V50"/>
    <mergeCell ref="W49:W50"/>
    <mergeCell ref="X49:X50"/>
    <mergeCell ref="Z49:Z50"/>
    <mergeCell ref="AC49:AC50"/>
    <mergeCell ref="AD49:AD50"/>
    <mergeCell ref="C50:P50"/>
    <mergeCell ref="C51:D52"/>
    <mergeCell ref="E51:F52"/>
    <mergeCell ref="G51:H52"/>
    <mergeCell ref="I51:J52"/>
    <mergeCell ref="K51:L52"/>
    <mergeCell ref="Y49:Y50"/>
    <mergeCell ref="AA49:AA50"/>
    <mergeCell ref="AC51:AC52"/>
    <mergeCell ref="V51:V52"/>
    <mergeCell ref="W51:W52"/>
    <mergeCell ref="X51:X52"/>
    <mergeCell ref="Y51:Y52"/>
    <mergeCell ref="Z51:Z52"/>
    <mergeCell ref="K53:L54"/>
    <mergeCell ref="M53:N54"/>
    <mergeCell ref="O53:O54"/>
    <mergeCell ref="AA51:AA52"/>
    <mergeCell ref="U51:U52"/>
    <mergeCell ref="AB51:AB52"/>
    <mergeCell ref="Q51:Q52"/>
    <mergeCell ref="R51:R52"/>
    <mergeCell ref="S51:S52"/>
    <mergeCell ref="T51:T52"/>
    <mergeCell ref="AA57:AA58"/>
    <mergeCell ref="AD51:AD52"/>
    <mergeCell ref="A53:A54"/>
    <mergeCell ref="C53:D54"/>
    <mergeCell ref="E53:F54"/>
    <mergeCell ref="G53:H54"/>
    <mergeCell ref="I53:J54"/>
    <mergeCell ref="Y53:Y54"/>
    <mergeCell ref="AA53:AA54"/>
    <mergeCell ref="T53:T54"/>
    <mergeCell ref="U53:U54"/>
    <mergeCell ref="V53:V54"/>
    <mergeCell ref="W53:W54"/>
    <mergeCell ref="Z53:Z54"/>
    <mergeCell ref="AB53:AB54"/>
    <mergeCell ref="AC53:AC54"/>
    <mergeCell ref="X53:X54"/>
    <mergeCell ref="R59:R60"/>
    <mergeCell ref="AD53:AD54"/>
    <mergeCell ref="C57:D57"/>
    <mergeCell ref="E57:F57"/>
    <mergeCell ref="G57:H57"/>
    <mergeCell ref="I57:J57"/>
    <mergeCell ref="K57:L57"/>
    <mergeCell ref="M57:N57"/>
    <mergeCell ref="AB57:AB58"/>
    <mergeCell ref="AC57:AC58"/>
    <mergeCell ref="Q57:Q58"/>
    <mergeCell ref="R57:R58"/>
    <mergeCell ref="S57:S58"/>
    <mergeCell ref="C58:P58"/>
    <mergeCell ref="S59:S60"/>
    <mergeCell ref="V57:V58"/>
    <mergeCell ref="M59:N60"/>
    <mergeCell ref="O59:O60"/>
    <mergeCell ref="P59:P60"/>
    <mergeCell ref="Q59:Q60"/>
    <mergeCell ref="W57:W58"/>
    <mergeCell ref="X57:X58"/>
    <mergeCell ref="Y57:Y58"/>
    <mergeCell ref="E160:F160"/>
    <mergeCell ref="C154:D154"/>
    <mergeCell ref="K59:L60"/>
    <mergeCell ref="C59:D60"/>
    <mergeCell ref="E59:F60"/>
    <mergeCell ref="I59:J60"/>
    <mergeCell ref="K160:L160"/>
    <mergeCell ref="G160:H160"/>
    <mergeCell ref="K61:L62"/>
    <mergeCell ref="C65:D65"/>
    <mergeCell ref="M61:N62"/>
    <mergeCell ref="K69:L70"/>
    <mergeCell ref="M69:N70"/>
    <mergeCell ref="G77:H78"/>
    <mergeCell ref="I77:J78"/>
    <mergeCell ref="G152:H152"/>
    <mergeCell ref="K77:L78"/>
    <mergeCell ref="A61:A62"/>
    <mergeCell ref="C61:D62"/>
    <mergeCell ref="E61:F62"/>
    <mergeCell ref="I61:J62"/>
    <mergeCell ref="C73:D73"/>
    <mergeCell ref="E73:F73"/>
    <mergeCell ref="G73:H73"/>
    <mergeCell ref="A63:A64"/>
    <mergeCell ref="C63:D63"/>
    <mergeCell ref="E63:F63"/>
    <mergeCell ref="AC59:AC60"/>
    <mergeCell ref="Q61:Q62"/>
    <mergeCell ref="R61:R62"/>
    <mergeCell ref="G61:H62"/>
    <mergeCell ref="G59:H60"/>
    <mergeCell ref="AD59:AD60"/>
    <mergeCell ref="AB61:AB62"/>
    <mergeCell ref="AC61:AC62"/>
    <mergeCell ref="AD61:AD62"/>
    <mergeCell ref="Y61:Y62"/>
    <mergeCell ref="Y59:Y60"/>
    <mergeCell ref="Z59:Z60"/>
    <mergeCell ref="Z61:Z62"/>
    <mergeCell ref="AA59:AA60"/>
    <mergeCell ref="AB59:AB60"/>
    <mergeCell ref="S61:S62"/>
    <mergeCell ref="T61:T62"/>
    <mergeCell ref="U61:U62"/>
    <mergeCell ref="V61:V62"/>
    <mergeCell ref="T65:T66"/>
    <mergeCell ref="S63:S64"/>
    <mergeCell ref="C169:D169"/>
    <mergeCell ref="C106:D106"/>
    <mergeCell ref="E106:F106"/>
    <mergeCell ref="C118:D119"/>
    <mergeCell ref="E169:F169"/>
    <mergeCell ref="K75:L76"/>
    <mergeCell ref="I83:J84"/>
    <mergeCell ref="K83:L84"/>
    <mergeCell ref="AD57:AD58"/>
    <mergeCell ref="A77:A78"/>
    <mergeCell ref="C77:D78"/>
    <mergeCell ref="AA61:AA62"/>
    <mergeCell ref="O61:O62"/>
    <mergeCell ref="P61:P62"/>
    <mergeCell ref="AB65:AB66"/>
    <mergeCell ref="U65:U66"/>
    <mergeCell ref="V65:V66"/>
    <mergeCell ref="W65:W66"/>
    <mergeCell ref="C96:D96"/>
    <mergeCell ref="E96:F96"/>
    <mergeCell ref="E77:F78"/>
    <mergeCell ref="C152:D152"/>
    <mergeCell ref="E152:F152"/>
    <mergeCell ref="C100:D101"/>
    <mergeCell ref="E100:F101"/>
    <mergeCell ref="E118:F119"/>
    <mergeCell ref="C116:D117"/>
    <mergeCell ref="E116:F117"/>
    <mergeCell ref="AC65:AC66"/>
    <mergeCell ref="AD65:AD66"/>
    <mergeCell ref="C66:P66"/>
    <mergeCell ref="C67:D68"/>
    <mergeCell ref="E67:F68"/>
    <mergeCell ref="G67:H68"/>
    <mergeCell ref="I67:J68"/>
    <mergeCell ref="K67:L68"/>
    <mergeCell ref="Q65:Q66"/>
    <mergeCell ref="R65:R66"/>
    <mergeCell ref="Y65:Y66"/>
    <mergeCell ref="AA65:AA66"/>
    <mergeCell ref="Z67:Z68"/>
    <mergeCell ref="R67:R68"/>
    <mergeCell ref="S67:S68"/>
    <mergeCell ref="T67:T68"/>
    <mergeCell ref="U67:U68"/>
    <mergeCell ref="X65:X66"/>
    <mergeCell ref="Z65:Z66"/>
    <mergeCell ref="S65:S66"/>
    <mergeCell ref="M67:N68"/>
    <mergeCell ref="O67:O68"/>
    <mergeCell ref="P67:P68"/>
    <mergeCell ref="Q67:Q68"/>
    <mergeCell ref="O69:O70"/>
    <mergeCell ref="AA67:AA68"/>
    <mergeCell ref="P69:P70"/>
    <mergeCell ref="Q69:Q70"/>
    <mergeCell ref="R69:R70"/>
    <mergeCell ref="S69:S70"/>
    <mergeCell ref="AA69:AA70"/>
    <mergeCell ref="T69:T70"/>
    <mergeCell ref="U69:U70"/>
    <mergeCell ref="V69:V70"/>
    <mergeCell ref="AB67:AB68"/>
    <mergeCell ref="AC67:AC68"/>
    <mergeCell ref="V67:V68"/>
    <mergeCell ref="W67:W68"/>
    <mergeCell ref="X67:X68"/>
    <mergeCell ref="Y67:Y68"/>
    <mergeCell ref="X69:X70"/>
    <mergeCell ref="AB69:AB70"/>
    <mergeCell ref="AC69:AC70"/>
    <mergeCell ref="AD69:AD70"/>
    <mergeCell ref="AD67:AD68"/>
    <mergeCell ref="A69:A70"/>
    <mergeCell ref="C69:D70"/>
    <mergeCell ref="E69:F70"/>
    <mergeCell ref="G69:H70"/>
    <mergeCell ref="I69:J70"/>
    <mergeCell ref="Y69:Y70"/>
    <mergeCell ref="AD73:AD74"/>
    <mergeCell ref="M73:N73"/>
    <mergeCell ref="R73:R74"/>
    <mergeCell ref="AB73:AB74"/>
    <mergeCell ref="X73:X74"/>
    <mergeCell ref="Y73:Y74"/>
    <mergeCell ref="AA73:AA74"/>
    <mergeCell ref="W69:W70"/>
    <mergeCell ref="Z69:Z70"/>
    <mergeCell ref="AB75:AB76"/>
    <mergeCell ref="AC75:AC76"/>
    <mergeCell ref="Z75:Z76"/>
    <mergeCell ref="AC73:AC74"/>
    <mergeCell ref="AA75:AA76"/>
    <mergeCell ref="I73:J73"/>
    <mergeCell ref="K73:L73"/>
    <mergeCell ref="S73:S74"/>
    <mergeCell ref="V73:V74"/>
    <mergeCell ref="Z73:Z74"/>
    <mergeCell ref="W75:W76"/>
    <mergeCell ref="X75:X76"/>
    <mergeCell ref="Y75:Y76"/>
    <mergeCell ref="T73:T74"/>
    <mergeCell ref="U73:U74"/>
    <mergeCell ref="W73:W74"/>
    <mergeCell ref="E75:F76"/>
    <mergeCell ref="M75:N76"/>
    <mergeCell ref="O75:O76"/>
    <mergeCell ref="P75:P76"/>
    <mergeCell ref="Q75:Q76"/>
    <mergeCell ref="AD75:AD76"/>
    <mergeCell ref="S75:S76"/>
    <mergeCell ref="T75:T76"/>
    <mergeCell ref="U75:U76"/>
    <mergeCell ref="V75:V76"/>
    <mergeCell ref="R75:R76"/>
    <mergeCell ref="G75:H76"/>
    <mergeCell ref="I75:J76"/>
    <mergeCell ref="R77:R78"/>
    <mergeCell ref="M77:N78"/>
    <mergeCell ref="O77:O78"/>
    <mergeCell ref="P77:P78"/>
    <mergeCell ref="Q77:Q78"/>
    <mergeCell ref="Z77:Z78"/>
    <mergeCell ref="AA77:AA78"/>
    <mergeCell ref="AB77:AB78"/>
    <mergeCell ref="AC77:AC78"/>
    <mergeCell ref="Y77:Y78"/>
    <mergeCell ref="W77:W78"/>
    <mergeCell ref="AD77:AD78"/>
    <mergeCell ref="C81:D81"/>
    <mergeCell ref="E81:F81"/>
    <mergeCell ref="A85:A86"/>
    <mergeCell ref="C85:D86"/>
    <mergeCell ref="E85:F86"/>
    <mergeCell ref="G81:H81"/>
    <mergeCell ref="I81:J81"/>
    <mergeCell ref="K81:L81"/>
    <mergeCell ref="AA81:AA82"/>
    <mergeCell ref="M81:N81"/>
    <mergeCell ref="S81:S82"/>
    <mergeCell ref="AB81:AB82"/>
    <mergeCell ref="U81:U82"/>
    <mergeCell ref="V81:V82"/>
    <mergeCell ref="W81:W82"/>
    <mergeCell ref="X81:X82"/>
    <mergeCell ref="Q81:Q82"/>
    <mergeCell ref="O83:O84"/>
    <mergeCell ref="P83:P84"/>
    <mergeCell ref="Q83:Q84"/>
    <mergeCell ref="AC81:AC82"/>
    <mergeCell ref="X83:X84"/>
    <mergeCell ref="Y83:Y84"/>
    <mergeCell ref="AB83:AB84"/>
    <mergeCell ref="AD81:AD82"/>
    <mergeCell ref="C82:P82"/>
    <mergeCell ref="C83:D84"/>
    <mergeCell ref="E83:F84"/>
    <mergeCell ref="G83:H84"/>
    <mergeCell ref="T83:T84"/>
    <mergeCell ref="U83:U84"/>
    <mergeCell ref="AC83:AC84"/>
    <mergeCell ref="V83:V84"/>
    <mergeCell ref="M83:N84"/>
    <mergeCell ref="G85:H86"/>
    <mergeCell ref="P85:P86"/>
    <mergeCell ref="Q85:Q86"/>
    <mergeCell ref="R85:R86"/>
    <mergeCell ref="I85:J86"/>
    <mergeCell ref="K85:L86"/>
    <mergeCell ref="M85:N86"/>
    <mergeCell ref="O85:O86"/>
    <mergeCell ref="AD85:AD86"/>
    <mergeCell ref="X85:X86"/>
    <mergeCell ref="Y85:Y86"/>
    <mergeCell ref="AA85:AA86"/>
    <mergeCell ref="S85:S86"/>
    <mergeCell ref="T85:T86"/>
    <mergeCell ref="U85:U86"/>
    <mergeCell ref="V85:V86"/>
    <mergeCell ref="Q90:Q91"/>
    <mergeCell ref="R90:R91"/>
    <mergeCell ref="S90:S91"/>
    <mergeCell ref="T90:T91"/>
    <mergeCell ref="AB85:AB86"/>
    <mergeCell ref="AC85:AC86"/>
    <mergeCell ref="Z88:Z89"/>
    <mergeCell ref="Z90:Z91"/>
    <mergeCell ref="AC90:AC91"/>
    <mergeCell ref="AA90:AA91"/>
    <mergeCell ref="B88:B89"/>
    <mergeCell ref="B90:B91"/>
    <mergeCell ref="B92:B93"/>
    <mergeCell ref="A88:A89"/>
    <mergeCell ref="AD83:AD84"/>
    <mergeCell ref="AA83:AA84"/>
    <mergeCell ref="C90:D90"/>
    <mergeCell ref="E90:F90"/>
    <mergeCell ref="M90:N90"/>
    <mergeCell ref="X90:X91"/>
    <mergeCell ref="B94:B95"/>
    <mergeCell ref="G90:H90"/>
    <mergeCell ref="I90:J90"/>
    <mergeCell ref="K90:L90"/>
    <mergeCell ref="A90:A91"/>
    <mergeCell ref="A92:A93"/>
    <mergeCell ref="K94:L95"/>
    <mergeCell ref="AD90:AD91"/>
    <mergeCell ref="C91:P91"/>
    <mergeCell ref="C92:D93"/>
    <mergeCell ref="E92:F93"/>
    <mergeCell ref="G92:H93"/>
    <mergeCell ref="I92:J93"/>
    <mergeCell ref="K92:L93"/>
    <mergeCell ref="Y90:Y91"/>
    <mergeCell ref="AB90:AB91"/>
    <mergeCell ref="R92:R93"/>
    <mergeCell ref="M92:N93"/>
    <mergeCell ref="O92:O93"/>
    <mergeCell ref="P92:P93"/>
    <mergeCell ref="Q92:Q93"/>
    <mergeCell ref="M94:N95"/>
    <mergeCell ref="O94:O95"/>
    <mergeCell ref="P94:P95"/>
    <mergeCell ref="Q94:Q95"/>
    <mergeCell ref="AA92:AA93"/>
    <mergeCell ref="AB92:AB93"/>
    <mergeCell ref="AC92:AC93"/>
    <mergeCell ref="V92:V93"/>
    <mergeCell ref="W92:W93"/>
    <mergeCell ref="X92:X93"/>
    <mergeCell ref="Y92:Y93"/>
    <mergeCell ref="R94:R95"/>
    <mergeCell ref="S94:S95"/>
    <mergeCell ref="AD92:AD93"/>
    <mergeCell ref="A94:A95"/>
    <mergeCell ref="C94:D95"/>
    <mergeCell ref="E94:F95"/>
    <mergeCell ref="G94:H95"/>
    <mergeCell ref="I94:J95"/>
    <mergeCell ref="AB94:AB95"/>
    <mergeCell ref="AC94:AC95"/>
    <mergeCell ref="U90:U91"/>
    <mergeCell ref="V90:V91"/>
    <mergeCell ref="W90:W91"/>
    <mergeCell ref="AA94:AA95"/>
    <mergeCell ref="T94:T95"/>
    <mergeCell ref="U94:U95"/>
    <mergeCell ref="V94:V95"/>
    <mergeCell ref="W94:W95"/>
    <mergeCell ref="Z92:Z93"/>
    <mergeCell ref="Z94:Z95"/>
    <mergeCell ref="AD94:AD95"/>
    <mergeCell ref="C98:D98"/>
    <mergeCell ref="E98:F98"/>
    <mergeCell ref="G98:H98"/>
    <mergeCell ref="I98:J98"/>
    <mergeCell ref="K98:L98"/>
    <mergeCell ref="X94:X95"/>
    <mergeCell ref="Y94:Y95"/>
    <mergeCell ref="AD98:AD99"/>
    <mergeCell ref="C99:P99"/>
    <mergeCell ref="Y98:Y99"/>
    <mergeCell ref="AA98:AA99"/>
    <mergeCell ref="T98:T99"/>
    <mergeCell ref="U98:U99"/>
    <mergeCell ref="V98:V99"/>
    <mergeCell ref="W98:W99"/>
    <mergeCell ref="Z98:Z99"/>
    <mergeCell ref="M98:N98"/>
    <mergeCell ref="Q98:Q99"/>
    <mergeCell ref="K100:L101"/>
    <mergeCell ref="M100:N101"/>
    <mergeCell ref="AB98:AB99"/>
    <mergeCell ref="AC98:AC99"/>
    <mergeCell ref="R98:R99"/>
    <mergeCell ref="S98:S99"/>
    <mergeCell ref="AB100:AB101"/>
    <mergeCell ref="AC100:AC101"/>
    <mergeCell ref="G100:H101"/>
    <mergeCell ref="I100:J101"/>
    <mergeCell ref="AD100:AD101"/>
    <mergeCell ref="S100:S101"/>
    <mergeCell ref="T100:T101"/>
    <mergeCell ref="U100:U101"/>
    <mergeCell ref="V100:V101"/>
    <mergeCell ref="X100:X101"/>
    <mergeCell ref="Y100:Y101"/>
    <mergeCell ref="Z100:Z101"/>
    <mergeCell ref="A96:A97"/>
    <mergeCell ref="A98:A99"/>
    <mergeCell ref="A100:A101"/>
    <mergeCell ref="AA100:AA101"/>
    <mergeCell ref="O100:O101"/>
    <mergeCell ref="P100:P101"/>
    <mergeCell ref="Q100:Q101"/>
    <mergeCell ref="R100:R101"/>
    <mergeCell ref="B96:B97"/>
    <mergeCell ref="B98:B99"/>
    <mergeCell ref="I102:J103"/>
    <mergeCell ref="K102:L103"/>
    <mergeCell ref="M102:N103"/>
    <mergeCell ref="A102:A103"/>
    <mergeCell ref="C102:D103"/>
    <mergeCell ref="E102:F103"/>
    <mergeCell ref="AC102:AC103"/>
    <mergeCell ref="AD102:AD103"/>
    <mergeCell ref="S102:S103"/>
    <mergeCell ref="T102:T103"/>
    <mergeCell ref="U102:U103"/>
    <mergeCell ref="V102:V103"/>
    <mergeCell ref="Y102:Y103"/>
    <mergeCell ref="Z102:Z103"/>
    <mergeCell ref="X102:X103"/>
    <mergeCell ref="B108:B109"/>
    <mergeCell ref="B110:B111"/>
    <mergeCell ref="AA102:AA103"/>
    <mergeCell ref="AB102:AB103"/>
    <mergeCell ref="O102:O103"/>
    <mergeCell ref="P102:P103"/>
    <mergeCell ref="Q102:Q103"/>
    <mergeCell ref="R102:R103"/>
    <mergeCell ref="M108:N109"/>
    <mergeCell ref="G102:H103"/>
    <mergeCell ref="T106:T107"/>
    <mergeCell ref="A106:A107"/>
    <mergeCell ref="A108:A109"/>
    <mergeCell ref="G106:H106"/>
    <mergeCell ref="I106:J106"/>
    <mergeCell ref="C108:D109"/>
    <mergeCell ref="E108:F109"/>
    <mergeCell ref="G108:H109"/>
    <mergeCell ref="I108:J109"/>
    <mergeCell ref="B106:B107"/>
    <mergeCell ref="T108:T109"/>
    <mergeCell ref="AD106:AD107"/>
    <mergeCell ref="AA106:AA107"/>
    <mergeCell ref="K106:L106"/>
    <mergeCell ref="M106:N106"/>
    <mergeCell ref="Q106:Q107"/>
    <mergeCell ref="R106:R107"/>
    <mergeCell ref="C107:P107"/>
    <mergeCell ref="AB106:AB107"/>
    <mergeCell ref="S106:S107"/>
    <mergeCell ref="V108:V109"/>
    <mergeCell ref="W108:W109"/>
    <mergeCell ref="X108:X109"/>
    <mergeCell ref="Y108:Y109"/>
    <mergeCell ref="AB108:AB109"/>
    <mergeCell ref="O108:O109"/>
    <mergeCell ref="P108:P109"/>
    <mergeCell ref="Q108:Q109"/>
    <mergeCell ref="R108:R109"/>
    <mergeCell ref="S108:S109"/>
    <mergeCell ref="AC106:AC107"/>
    <mergeCell ref="K108:L109"/>
    <mergeCell ref="K110:L111"/>
    <mergeCell ref="M110:N111"/>
    <mergeCell ref="O110:O111"/>
    <mergeCell ref="AA108:AA109"/>
    <mergeCell ref="U108:U109"/>
    <mergeCell ref="P110:P111"/>
    <mergeCell ref="Q110:Q111"/>
    <mergeCell ref="R110:R111"/>
    <mergeCell ref="AD108:AD109"/>
    <mergeCell ref="A110:A111"/>
    <mergeCell ref="C110:D111"/>
    <mergeCell ref="E110:F111"/>
    <mergeCell ref="G110:H111"/>
    <mergeCell ref="I110:J111"/>
    <mergeCell ref="AA110:AA111"/>
    <mergeCell ref="T110:T111"/>
    <mergeCell ref="U110:U111"/>
    <mergeCell ref="AC108:AC109"/>
    <mergeCell ref="Y104:Y105"/>
    <mergeCell ref="AA104:AA105"/>
    <mergeCell ref="U106:U107"/>
    <mergeCell ref="V106:V107"/>
    <mergeCell ref="W106:W107"/>
    <mergeCell ref="X106:X107"/>
    <mergeCell ref="Y106:Y107"/>
    <mergeCell ref="W104:W105"/>
    <mergeCell ref="Z106:Z107"/>
    <mergeCell ref="X104:X105"/>
    <mergeCell ref="AB110:AB111"/>
    <mergeCell ref="AC110:AC111"/>
    <mergeCell ref="AD110:AD111"/>
    <mergeCell ref="C114:D114"/>
    <mergeCell ref="E114:F114"/>
    <mergeCell ref="G114:H114"/>
    <mergeCell ref="I114:J114"/>
    <mergeCell ref="K114:L114"/>
    <mergeCell ref="X110:X111"/>
    <mergeCell ref="AD114:AD115"/>
    <mergeCell ref="X114:X115"/>
    <mergeCell ref="Y114:Y115"/>
    <mergeCell ref="AA114:AA115"/>
    <mergeCell ref="T114:T115"/>
    <mergeCell ref="U114:U115"/>
    <mergeCell ref="V114:V115"/>
    <mergeCell ref="AB114:AB115"/>
    <mergeCell ref="AC114:AC115"/>
    <mergeCell ref="R114:R115"/>
    <mergeCell ref="S114:S115"/>
    <mergeCell ref="Z114:Z115"/>
    <mergeCell ref="Y110:Y111"/>
    <mergeCell ref="V110:V111"/>
    <mergeCell ref="W110:W111"/>
    <mergeCell ref="Z110:Z111"/>
    <mergeCell ref="S110:S111"/>
    <mergeCell ref="AD116:AD117"/>
    <mergeCell ref="S116:S117"/>
    <mergeCell ref="T116:T117"/>
    <mergeCell ref="U116:U117"/>
    <mergeCell ref="V116:V117"/>
    <mergeCell ref="M116:N117"/>
    <mergeCell ref="AB116:AB117"/>
    <mergeCell ref="AC116:AC117"/>
    <mergeCell ref="O116:O117"/>
    <mergeCell ref="G118:H119"/>
    <mergeCell ref="I118:J119"/>
    <mergeCell ref="K118:L119"/>
    <mergeCell ref="K116:L117"/>
    <mergeCell ref="B112:B113"/>
    <mergeCell ref="C115:P115"/>
    <mergeCell ref="M114:N114"/>
    <mergeCell ref="M118:N119"/>
    <mergeCell ref="AA116:AA117"/>
    <mergeCell ref="G116:H117"/>
    <mergeCell ref="I116:J117"/>
    <mergeCell ref="M112:N112"/>
    <mergeCell ref="O112:O113"/>
    <mergeCell ref="P116:P117"/>
    <mergeCell ref="Q116:Q117"/>
    <mergeCell ref="R116:R117"/>
    <mergeCell ref="Q112:Q113"/>
    <mergeCell ref="Q114:Q115"/>
    <mergeCell ref="V118:V119"/>
    <mergeCell ref="O118:O119"/>
    <mergeCell ref="P118:P119"/>
    <mergeCell ref="Q118:Q119"/>
    <mergeCell ref="R118:R119"/>
    <mergeCell ref="S118:S119"/>
    <mergeCell ref="T118:T119"/>
    <mergeCell ref="U118:U119"/>
    <mergeCell ref="AB118:AB119"/>
    <mergeCell ref="W118:W119"/>
    <mergeCell ref="X118:X119"/>
    <mergeCell ref="Y118:Y119"/>
    <mergeCell ref="W114:W115"/>
    <mergeCell ref="Z118:Z119"/>
    <mergeCell ref="AA118:AA119"/>
    <mergeCell ref="W116:W117"/>
    <mergeCell ref="X116:X117"/>
    <mergeCell ref="Y116:Y117"/>
    <mergeCell ref="AC118:AC119"/>
    <mergeCell ref="AD118:AD119"/>
    <mergeCell ref="C122:D122"/>
    <mergeCell ref="E122:F122"/>
    <mergeCell ref="K122:L122"/>
    <mergeCell ref="M122:N122"/>
    <mergeCell ref="V122:V123"/>
    <mergeCell ref="W122:W123"/>
    <mergeCell ref="X122:X123"/>
    <mergeCell ref="Q122:Q123"/>
    <mergeCell ref="AC122:AC123"/>
    <mergeCell ref="AA122:AA123"/>
    <mergeCell ref="G122:H122"/>
    <mergeCell ref="I122:J122"/>
    <mergeCell ref="A124:A125"/>
    <mergeCell ref="B124:B125"/>
    <mergeCell ref="A122:A123"/>
    <mergeCell ref="Z122:Z123"/>
    <mergeCell ref="Z124:Z125"/>
    <mergeCell ref="K124:L125"/>
    <mergeCell ref="AB122:AB123"/>
    <mergeCell ref="M124:N125"/>
    <mergeCell ref="R122:R123"/>
    <mergeCell ref="S122:S123"/>
    <mergeCell ref="T122:T123"/>
    <mergeCell ref="O124:O125"/>
    <mergeCell ref="P124:P125"/>
    <mergeCell ref="Q124:Q125"/>
    <mergeCell ref="R124:R125"/>
    <mergeCell ref="AD124:AD125"/>
    <mergeCell ref="AD122:AD123"/>
    <mergeCell ref="C123:P123"/>
    <mergeCell ref="C124:D125"/>
    <mergeCell ref="E124:F125"/>
    <mergeCell ref="G124:H125"/>
    <mergeCell ref="I124:J125"/>
    <mergeCell ref="AC124:AC125"/>
    <mergeCell ref="V124:V125"/>
    <mergeCell ref="W124:W125"/>
    <mergeCell ref="C126:D127"/>
    <mergeCell ref="E126:F127"/>
    <mergeCell ref="G126:H127"/>
    <mergeCell ref="I126:J127"/>
    <mergeCell ref="K126:L127"/>
    <mergeCell ref="Y124:Y125"/>
    <mergeCell ref="S124:S125"/>
    <mergeCell ref="T124:T125"/>
    <mergeCell ref="U124:U125"/>
    <mergeCell ref="X124:X125"/>
    <mergeCell ref="AB120:AB121"/>
    <mergeCell ref="U120:U121"/>
    <mergeCell ref="M126:N127"/>
    <mergeCell ref="O126:O127"/>
    <mergeCell ref="AA124:AA125"/>
    <mergeCell ref="Y120:Y121"/>
    <mergeCell ref="AA120:AA121"/>
    <mergeCell ref="U122:U123"/>
    <mergeCell ref="AB124:AB125"/>
    <mergeCell ref="Y122:Y123"/>
    <mergeCell ref="R126:R127"/>
    <mergeCell ref="S126:S127"/>
    <mergeCell ref="S128:S129"/>
    <mergeCell ref="M128:N128"/>
    <mergeCell ref="O128:O129"/>
    <mergeCell ref="P128:P129"/>
    <mergeCell ref="C130:D130"/>
    <mergeCell ref="E130:F130"/>
    <mergeCell ref="G130:H130"/>
    <mergeCell ref="I130:J130"/>
    <mergeCell ref="K130:L130"/>
    <mergeCell ref="X126:X127"/>
    <mergeCell ref="M130:N130"/>
    <mergeCell ref="T126:T127"/>
    <mergeCell ref="P126:P127"/>
    <mergeCell ref="Q126:Q127"/>
    <mergeCell ref="AA126:AA127"/>
    <mergeCell ref="U126:U127"/>
    <mergeCell ref="AD126:AD127"/>
    <mergeCell ref="AD128:AD129"/>
    <mergeCell ref="AB128:AB129"/>
    <mergeCell ref="AC128:AC129"/>
    <mergeCell ref="V126:V127"/>
    <mergeCell ref="W126:W127"/>
    <mergeCell ref="W130:W131"/>
    <mergeCell ref="Q130:Q131"/>
    <mergeCell ref="AB130:AB131"/>
    <mergeCell ref="Z130:Z131"/>
    <mergeCell ref="AC126:AC127"/>
    <mergeCell ref="Y126:Y127"/>
    <mergeCell ref="Q128:Q129"/>
    <mergeCell ref="Z126:Z127"/>
    <mergeCell ref="AC130:AC131"/>
    <mergeCell ref="AB126:AB127"/>
    <mergeCell ref="W132:W133"/>
    <mergeCell ref="X132:X133"/>
    <mergeCell ref="AD130:AD131"/>
    <mergeCell ref="C131:P131"/>
    <mergeCell ref="X130:X131"/>
    <mergeCell ref="Y130:Y131"/>
    <mergeCell ref="AA130:AA131"/>
    <mergeCell ref="T130:T131"/>
    <mergeCell ref="U130:U131"/>
    <mergeCell ref="V130:V131"/>
    <mergeCell ref="K134:L135"/>
    <mergeCell ref="M134:N135"/>
    <mergeCell ref="AD132:AD133"/>
    <mergeCell ref="S132:S133"/>
    <mergeCell ref="T132:T133"/>
    <mergeCell ref="U132:U133"/>
    <mergeCell ref="V132:V133"/>
    <mergeCell ref="Z132:Z133"/>
    <mergeCell ref="AB132:AB133"/>
    <mergeCell ref="AC132:AC133"/>
    <mergeCell ref="R130:R131"/>
    <mergeCell ref="S130:S131"/>
    <mergeCell ref="C134:D135"/>
    <mergeCell ref="E134:F135"/>
    <mergeCell ref="C132:D133"/>
    <mergeCell ref="E132:F133"/>
    <mergeCell ref="O134:O135"/>
    <mergeCell ref="P134:P135"/>
    <mergeCell ref="G134:H135"/>
    <mergeCell ref="I134:J135"/>
    <mergeCell ref="AA132:AA133"/>
    <mergeCell ref="G132:H133"/>
    <mergeCell ref="I132:J133"/>
    <mergeCell ref="K132:L133"/>
    <mergeCell ref="M132:N133"/>
    <mergeCell ref="Y132:Y133"/>
    <mergeCell ref="O132:O133"/>
    <mergeCell ref="P132:P133"/>
    <mergeCell ref="Q132:Q133"/>
    <mergeCell ref="R132:R133"/>
    <mergeCell ref="S134:S135"/>
    <mergeCell ref="T134:T135"/>
    <mergeCell ref="U134:U135"/>
    <mergeCell ref="V134:V135"/>
    <mergeCell ref="X138:X139"/>
    <mergeCell ref="Q138:Q139"/>
    <mergeCell ref="R138:R139"/>
    <mergeCell ref="Q134:Q135"/>
    <mergeCell ref="R134:R135"/>
    <mergeCell ref="T136:T137"/>
    <mergeCell ref="AA134:AA135"/>
    <mergeCell ref="AB134:AB135"/>
    <mergeCell ref="AC134:AC135"/>
    <mergeCell ref="Z134:Z135"/>
    <mergeCell ref="W134:W135"/>
    <mergeCell ref="X134:X135"/>
    <mergeCell ref="Y134:Y135"/>
    <mergeCell ref="C140:D141"/>
    <mergeCell ref="E140:F141"/>
    <mergeCell ref="G140:H141"/>
    <mergeCell ref="I140:J141"/>
    <mergeCell ref="K140:L141"/>
    <mergeCell ref="AD134:AD135"/>
    <mergeCell ref="C138:D138"/>
    <mergeCell ref="E138:F138"/>
    <mergeCell ref="M138:N138"/>
    <mergeCell ref="V138:V139"/>
    <mergeCell ref="AC138:AC139"/>
    <mergeCell ref="AD138:AD139"/>
    <mergeCell ref="Y138:Y139"/>
    <mergeCell ref="AB138:AB139"/>
    <mergeCell ref="AA138:AA139"/>
    <mergeCell ref="G138:H138"/>
    <mergeCell ref="I138:J138"/>
    <mergeCell ref="K138:L138"/>
    <mergeCell ref="C139:P139"/>
    <mergeCell ref="W138:W139"/>
    <mergeCell ref="U140:U141"/>
    <mergeCell ref="M140:N141"/>
    <mergeCell ref="O140:O141"/>
    <mergeCell ref="P140:P141"/>
    <mergeCell ref="Q140:Q141"/>
    <mergeCell ref="S138:S139"/>
    <mergeCell ref="T138:T139"/>
    <mergeCell ref="AB140:AB141"/>
    <mergeCell ref="AC140:AC141"/>
    <mergeCell ref="V140:V141"/>
    <mergeCell ref="W140:W141"/>
    <mergeCell ref="X140:X141"/>
    <mergeCell ref="Y140:Y141"/>
    <mergeCell ref="Z140:Z141"/>
    <mergeCell ref="AD140:AD141"/>
    <mergeCell ref="A142:A143"/>
    <mergeCell ref="C142:D143"/>
    <mergeCell ref="E142:F143"/>
    <mergeCell ref="G142:H143"/>
    <mergeCell ref="I142:J143"/>
    <mergeCell ref="K142:L143"/>
    <mergeCell ref="M142:N143"/>
    <mergeCell ref="O142:O143"/>
    <mergeCell ref="AA140:AA141"/>
    <mergeCell ref="Y136:Y137"/>
    <mergeCell ref="AA136:AA137"/>
    <mergeCell ref="U138:U139"/>
    <mergeCell ref="P142:P143"/>
    <mergeCell ref="Q142:Q143"/>
    <mergeCell ref="R142:R143"/>
    <mergeCell ref="S142:S143"/>
    <mergeCell ref="R140:R141"/>
    <mergeCell ref="S140:S141"/>
    <mergeCell ref="T140:T141"/>
    <mergeCell ref="C146:D146"/>
    <mergeCell ref="E146:F146"/>
    <mergeCell ref="G146:H146"/>
    <mergeCell ref="I146:J146"/>
    <mergeCell ref="K146:L146"/>
    <mergeCell ref="X142:X143"/>
    <mergeCell ref="M146:N146"/>
    <mergeCell ref="T142:T143"/>
    <mergeCell ref="U142:U143"/>
    <mergeCell ref="V142:V143"/>
    <mergeCell ref="Q146:Q147"/>
    <mergeCell ref="R146:R147"/>
    <mergeCell ref="S146:S147"/>
    <mergeCell ref="AB146:AB147"/>
    <mergeCell ref="AC142:AC143"/>
    <mergeCell ref="AD142:AD143"/>
    <mergeCell ref="Y142:Y143"/>
    <mergeCell ref="AB142:AB143"/>
    <mergeCell ref="AA142:AA143"/>
    <mergeCell ref="W142:W143"/>
    <mergeCell ref="AC146:AC147"/>
    <mergeCell ref="AD146:AD147"/>
    <mergeCell ref="C147:P147"/>
    <mergeCell ref="X146:X147"/>
    <mergeCell ref="Y146:Y147"/>
    <mergeCell ref="AA146:AA147"/>
    <mergeCell ref="T146:T147"/>
    <mergeCell ref="U146:U147"/>
    <mergeCell ref="V146:V147"/>
    <mergeCell ref="W146:W147"/>
    <mergeCell ref="AD148:AD149"/>
    <mergeCell ref="S148:S149"/>
    <mergeCell ref="T148:T149"/>
    <mergeCell ref="U148:U149"/>
    <mergeCell ref="V148:V149"/>
    <mergeCell ref="W148:W149"/>
    <mergeCell ref="X148:X149"/>
    <mergeCell ref="Y148:Y149"/>
    <mergeCell ref="AB148:AB149"/>
    <mergeCell ref="AC148:AC149"/>
    <mergeCell ref="O148:O149"/>
    <mergeCell ref="P148:P149"/>
    <mergeCell ref="Q148:Q149"/>
    <mergeCell ref="R148:R149"/>
    <mergeCell ref="C150:D151"/>
    <mergeCell ref="E150:F151"/>
    <mergeCell ref="C148:D149"/>
    <mergeCell ref="E148:F149"/>
    <mergeCell ref="G150:H151"/>
    <mergeCell ref="I150:J151"/>
    <mergeCell ref="B150:B151"/>
    <mergeCell ref="AA148:AA149"/>
    <mergeCell ref="G148:H149"/>
    <mergeCell ref="I148:J149"/>
    <mergeCell ref="K148:L149"/>
    <mergeCell ref="M148:N149"/>
    <mergeCell ref="O150:O151"/>
    <mergeCell ref="P150:P151"/>
    <mergeCell ref="Q150:Q151"/>
    <mergeCell ref="R150:R151"/>
    <mergeCell ref="K150:L151"/>
    <mergeCell ref="M150:N151"/>
    <mergeCell ref="AB150:AB151"/>
    <mergeCell ref="AC150:AC151"/>
    <mergeCell ref="W150:W151"/>
    <mergeCell ref="X150:X151"/>
    <mergeCell ref="Y150:Y151"/>
    <mergeCell ref="S150:S151"/>
    <mergeCell ref="T150:T151"/>
    <mergeCell ref="U150:U151"/>
    <mergeCell ref="V150:V151"/>
    <mergeCell ref="AD150:AD151"/>
    <mergeCell ref="E154:F154"/>
    <mergeCell ref="G154:H154"/>
    <mergeCell ref="I154:J154"/>
    <mergeCell ref="K154:L154"/>
    <mergeCell ref="Z150:Z151"/>
    <mergeCell ref="AD154:AD155"/>
    <mergeCell ref="C155:P155"/>
    <mergeCell ref="AB154:AB155"/>
    <mergeCell ref="AA150:AA151"/>
    <mergeCell ref="C156:D157"/>
    <mergeCell ref="E156:F157"/>
    <mergeCell ref="G156:H157"/>
    <mergeCell ref="I156:J157"/>
    <mergeCell ref="K156:L157"/>
    <mergeCell ref="Y154:Y155"/>
    <mergeCell ref="U154:U155"/>
    <mergeCell ref="M156:N157"/>
    <mergeCell ref="O156:O157"/>
    <mergeCell ref="AB158:AB159"/>
    <mergeCell ref="AC154:AC155"/>
    <mergeCell ref="V154:V155"/>
    <mergeCell ref="W154:W155"/>
    <mergeCell ref="X154:X155"/>
    <mergeCell ref="AA154:AA155"/>
    <mergeCell ref="X156:X157"/>
    <mergeCell ref="Y156:Y157"/>
    <mergeCell ref="Y158:Y159"/>
    <mergeCell ref="R156:R157"/>
    <mergeCell ref="S156:S157"/>
    <mergeCell ref="T156:T157"/>
    <mergeCell ref="U156:U157"/>
    <mergeCell ref="V156:V157"/>
    <mergeCell ref="W156:W157"/>
    <mergeCell ref="AD156:AD157"/>
    <mergeCell ref="AA156:AA157"/>
    <mergeCell ref="AB156:AB157"/>
    <mergeCell ref="AC156:AC157"/>
    <mergeCell ref="G158:H159"/>
    <mergeCell ref="Q158:Q159"/>
    <mergeCell ref="R158:R159"/>
    <mergeCell ref="S158:S159"/>
    <mergeCell ref="I158:J159"/>
    <mergeCell ref="K158:L159"/>
    <mergeCell ref="P158:P159"/>
    <mergeCell ref="R162:R163"/>
    <mergeCell ref="S162:S163"/>
    <mergeCell ref="U160:U161"/>
    <mergeCell ref="V162:V163"/>
    <mergeCell ref="V160:V161"/>
    <mergeCell ref="C162:D162"/>
    <mergeCell ref="E162:F162"/>
    <mergeCell ref="G162:H162"/>
    <mergeCell ref="I162:J162"/>
    <mergeCell ref="K162:L162"/>
    <mergeCell ref="X158:X159"/>
    <mergeCell ref="M158:N159"/>
    <mergeCell ref="O158:O159"/>
    <mergeCell ref="C158:D159"/>
    <mergeCell ref="E158:F159"/>
    <mergeCell ref="AD162:AD163"/>
    <mergeCell ref="AC158:AC159"/>
    <mergeCell ref="AA158:AA159"/>
    <mergeCell ref="T158:T159"/>
    <mergeCell ref="U158:U159"/>
    <mergeCell ref="V158:V159"/>
    <mergeCell ref="W158:W159"/>
    <mergeCell ref="AD158:AD159"/>
    <mergeCell ref="T162:T163"/>
    <mergeCell ref="U162:U163"/>
    <mergeCell ref="AC160:AC161"/>
    <mergeCell ref="AB162:AB163"/>
    <mergeCell ref="AC162:AC163"/>
    <mergeCell ref="M162:N162"/>
    <mergeCell ref="Q162:Q163"/>
    <mergeCell ref="AB160:AB161"/>
    <mergeCell ref="AA160:AA161"/>
    <mergeCell ref="Y162:Y163"/>
    <mergeCell ref="AA162:AA163"/>
    <mergeCell ref="Z162:Z163"/>
    <mergeCell ref="G166:H167"/>
    <mergeCell ref="O164:O165"/>
    <mergeCell ref="Q164:Q165"/>
    <mergeCell ref="C163:P163"/>
    <mergeCell ref="G164:H165"/>
    <mergeCell ref="I164:J165"/>
    <mergeCell ref="K164:L165"/>
    <mergeCell ref="M164:N165"/>
    <mergeCell ref="Q166:Q167"/>
    <mergeCell ref="P166:P167"/>
    <mergeCell ref="R166:R167"/>
    <mergeCell ref="AC164:AC165"/>
    <mergeCell ref="W162:W163"/>
    <mergeCell ref="AD164:AD165"/>
    <mergeCell ref="A166:A167"/>
    <mergeCell ref="C166:D167"/>
    <mergeCell ref="E166:F167"/>
    <mergeCell ref="C164:D165"/>
    <mergeCell ref="E164:F165"/>
    <mergeCell ref="P164:P165"/>
    <mergeCell ref="W160:W161"/>
    <mergeCell ref="X160:X161"/>
    <mergeCell ref="Y160:Y161"/>
    <mergeCell ref="AA166:AA167"/>
    <mergeCell ref="W166:W167"/>
    <mergeCell ref="X166:X167"/>
    <mergeCell ref="Y166:Y167"/>
    <mergeCell ref="W164:W165"/>
    <mergeCell ref="Y164:Y165"/>
    <mergeCell ref="AD166:AD167"/>
    <mergeCell ref="K414:L414"/>
    <mergeCell ref="M414:N414"/>
    <mergeCell ref="Q414:Q415"/>
    <mergeCell ref="R414:R415"/>
    <mergeCell ref="T414:T415"/>
    <mergeCell ref="AB414:AB415"/>
    <mergeCell ref="U414:U415"/>
    <mergeCell ref="AB403:AB404"/>
    <mergeCell ref="W414:W415"/>
    <mergeCell ref="AC166:AC167"/>
    <mergeCell ref="I166:J167"/>
    <mergeCell ref="X414:X415"/>
    <mergeCell ref="AA414:AA415"/>
    <mergeCell ref="AA363:AA364"/>
    <mergeCell ref="T166:T167"/>
    <mergeCell ref="K166:L167"/>
    <mergeCell ref="M166:N167"/>
    <mergeCell ref="O166:O167"/>
    <mergeCell ref="AC414:AC415"/>
    <mergeCell ref="AD414:AD415"/>
    <mergeCell ref="C415:P415"/>
    <mergeCell ref="C416:D417"/>
    <mergeCell ref="E416:F417"/>
    <mergeCell ref="G416:H417"/>
    <mergeCell ref="I416:J417"/>
    <mergeCell ref="K416:L417"/>
    <mergeCell ref="Y414:Y415"/>
    <mergeCell ref="M416:N417"/>
    <mergeCell ref="W416:W417"/>
    <mergeCell ref="X416:X417"/>
    <mergeCell ref="Y416:Y417"/>
    <mergeCell ref="AB416:AB417"/>
    <mergeCell ref="Z416:Z417"/>
    <mergeCell ref="O416:O417"/>
    <mergeCell ref="P416:P417"/>
    <mergeCell ref="Q416:Q417"/>
    <mergeCell ref="R416:R417"/>
    <mergeCell ref="T416:T417"/>
    <mergeCell ref="E418:F419"/>
    <mergeCell ref="G418:H419"/>
    <mergeCell ref="I418:J419"/>
    <mergeCell ref="K418:L419"/>
    <mergeCell ref="Q418:Q419"/>
    <mergeCell ref="M418:N419"/>
    <mergeCell ref="O418:O419"/>
    <mergeCell ref="P418:P419"/>
    <mergeCell ref="AD416:AD417"/>
    <mergeCell ref="U416:U417"/>
    <mergeCell ref="U418:U419"/>
    <mergeCell ref="T418:T419"/>
    <mergeCell ref="AC418:AC419"/>
    <mergeCell ref="AD418:AD419"/>
    <mergeCell ref="AA416:AA417"/>
    <mergeCell ref="AC416:AC417"/>
    <mergeCell ref="V416:V417"/>
    <mergeCell ref="X418:X419"/>
    <mergeCell ref="S414:S415"/>
    <mergeCell ref="C422:D422"/>
    <mergeCell ref="E422:F422"/>
    <mergeCell ref="G422:H422"/>
    <mergeCell ref="I422:J422"/>
    <mergeCell ref="K422:L422"/>
    <mergeCell ref="R418:R419"/>
    <mergeCell ref="S418:S419"/>
    <mergeCell ref="S416:S417"/>
    <mergeCell ref="C418:D419"/>
    <mergeCell ref="M422:N422"/>
    <mergeCell ref="P420:P421"/>
    <mergeCell ref="Q420:Q421"/>
    <mergeCell ref="R420:R421"/>
    <mergeCell ref="W418:W419"/>
    <mergeCell ref="W422:W423"/>
    <mergeCell ref="T420:T421"/>
    <mergeCell ref="S420:S421"/>
    <mergeCell ref="V420:V421"/>
    <mergeCell ref="W420:W421"/>
    <mergeCell ref="Y418:Y419"/>
    <mergeCell ref="V422:V423"/>
    <mergeCell ref="Q422:Q423"/>
    <mergeCell ref="R422:R423"/>
    <mergeCell ref="S422:S423"/>
    <mergeCell ref="AB422:AB423"/>
    <mergeCell ref="AB418:AB419"/>
    <mergeCell ref="AA418:AA419"/>
    <mergeCell ref="V418:V419"/>
    <mergeCell ref="U422:U423"/>
    <mergeCell ref="K424:L425"/>
    <mergeCell ref="M424:N425"/>
    <mergeCell ref="AC422:AC423"/>
    <mergeCell ref="AD422:AD423"/>
    <mergeCell ref="C423:P423"/>
    <mergeCell ref="X422:X423"/>
    <mergeCell ref="Y422:Y423"/>
    <mergeCell ref="AA422:AA423"/>
    <mergeCell ref="T422:T423"/>
    <mergeCell ref="G424:H425"/>
    <mergeCell ref="I424:J425"/>
    <mergeCell ref="AD424:AD425"/>
    <mergeCell ref="S424:S425"/>
    <mergeCell ref="T424:T425"/>
    <mergeCell ref="U424:U425"/>
    <mergeCell ref="V424:V425"/>
    <mergeCell ref="Z424:Z425"/>
    <mergeCell ref="W424:W425"/>
    <mergeCell ref="X424:X425"/>
    <mergeCell ref="AC424:AC425"/>
    <mergeCell ref="O424:O425"/>
    <mergeCell ref="P424:P425"/>
    <mergeCell ref="Q424:Q425"/>
    <mergeCell ref="R424:R425"/>
    <mergeCell ref="Y424:Y425"/>
    <mergeCell ref="AA424:AA425"/>
    <mergeCell ref="AB424:AB425"/>
    <mergeCell ref="A426:A427"/>
    <mergeCell ref="C426:D427"/>
    <mergeCell ref="E426:F427"/>
    <mergeCell ref="C424:D425"/>
    <mergeCell ref="E424:F425"/>
    <mergeCell ref="B426:B427"/>
    <mergeCell ref="G426:H427"/>
    <mergeCell ref="Y426:Y427"/>
    <mergeCell ref="O426:O427"/>
    <mergeCell ref="AD426:AD427"/>
    <mergeCell ref="C430:D430"/>
    <mergeCell ref="E430:F430"/>
    <mergeCell ref="R430:R431"/>
    <mergeCell ref="S430:S431"/>
    <mergeCell ref="T430:T431"/>
    <mergeCell ref="G430:H430"/>
    <mergeCell ref="I430:J430"/>
    <mergeCell ref="AA426:AA427"/>
    <mergeCell ref="AB426:AB427"/>
    <mergeCell ref="X426:X427"/>
    <mergeCell ref="I426:J427"/>
    <mergeCell ref="K426:L427"/>
    <mergeCell ref="M426:N427"/>
    <mergeCell ref="G428:H428"/>
    <mergeCell ref="I428:J428"/>
    <mergeCell ref="K428:L428"/>
    <mergeCell ref="P426:P427"/>
    <mergeCell ref="Q426:Q427"/>
    <mergeCell ref="R426:R427"/>
    <mergeCell ref="AC430:AC431"/>
    <mergeCell ref="W428:W429"/>
    <mergeCell ref="K430:L430"/>
    <mergeCell ref="W426:W427"/>
    <mergeCell ref="M428:N428"/>
    <mergeCell ref="O428:O429"/>
    <mergeCell ref="P428:P429"/>
    <mergeCell ref="Q428:Q429"/>
    <mergeCell ref="R428:R429"/>
    <mergeCell ref="AC426:AC427"/>
    <mergeCell ref="S426:S427"/>
    <mergeCell ref="T426:T427"/>
    <mergeCell ref="U426:U427"/>
    <mergeCell ref="V426:V427"/>
    <mergeCell ref="A432:A433"/>
    <mergeCell ref="B428:B429"/>
    <mergeCell ref="B430:B431"/>
    <mergeCell ref="B432:B433"/>
    <mergeCell ref="A428:A429"/>
    <mergeCell ref="A430:A431"/>
    <mergeCell ref="O432:O433"/>
    <mergeCell ref="U432:U433"/>
    <mergeCell ref="AB430:AB431"/>
    <mergeCell ref="U430:U431"/>
    <mergeCell ref="V430:V431"/>
    <mergeCell ref="W430:W431"/>
    <mergeCell ref="X430:X431"/>
    <mergeCell ref="AA430:AA431"/>
    <mergeCell ref="Z430:Z431"/>
    <mergeCell ref="V432:V433"/>
    <mergeCell ref="AD430:AD431"/>
    <mergeCell ref="C431:P431"/>
    <mergeCell ref="C432:D433"/>
    <mergeCell ref="E432:F433"/>
    <mergeCell ref="G432:H433"/>
    <mergeCell ref="I432:J433"/>
    <mergeCell ref="K432:L433"/>
    <mergeCell ref="Y430:Y431"/>
    <mergeCell ref="M432:N433"/>
    <mergeCell ref="AC432:AC433"/>
    <mergeCell ref="W432:W433"/>
    <mergeCell ref="X432:X433"/>
    <mergeCell ref="Y432:Y433"/>
    <mergeCell ref="AB432:AB433"/>
    <mergeCell ref="Z432:Z433"/>
    <mergeCell ref="AD432:AD433"/>
    <mergeCell ref="C434:D435"/>
    <mergeCell ref="E434:F435"/>
    <mergeCell ref="G434:H435"/>
    <mergeCell ref="I434:J435"/>
    <mergeCell ref="K434:L435"/>
    <mergeCell ref="M434:N435"/>
    <mergeCell ref="O434:O435"/>
    <mergeCell ref="AA432:AA433"/>
    <mergeCell ref="P434:P435"/>
    <mergeCell ref="Q434:Q435"/>
    <mergeCell ref="R434:R435"/>
    <mergeCell ref="S434:S435"/>
    <mergeCell ref="S432:S433"/>
    <mergeCell ref="T432:T433"/>
    <mergeCell ref="R432:R433"/>
    <mergeCell ref="P432:P433"/>
    <mergeCell ref="Q430:Q431"/>
    <mergeCell ref="Q432:Q433"/>
    <mergeCell ref="W438:W439"/>
    <mergeCell ref="AC434:AC435"/>
    <mergeCell ref="AD434:AD435"/>
    <mergeCell ref="C438:D438"/>
    <mergeCell ref="E438:F438"/>
    <mergeCell ref="G438:H438"/>
    <mergeCell ref="I438:J438"/>
    <mergeCell ref="K438:L438"/>
    <mergeCell ref="X434:X435"/>
    <mergeCell ref="M438:N438"/>
    <mergeCell ref="R438:R439"/>
    <mergeCell ref="S438:S439"/>
    <mergeCell ref="AB434:AB435"/>
    <mergeCell ref="AA434:AA435"/>
    <mergeCell ref="T434:T435"/>
    <mergeCell ref="U434:U435"/>
    <mergeCell ref="V434:V435"/>
    <mergeCell ref="W434:W435"/>
    <mergeCell ref="Y434:Y435"/>
    <mergeCell ref="Z434:Z435"/>
    <mergeCell ref="AC438:AC439"/>
    <mergeCell ref="AD438:AD439"/>
    <mergeCell ref="C439:P439"/>
    <mergeCell ref="X438:X439"/>
    <mergeCell ref="Y438:Y439"/>
    <mergeCell ref="AA438:AA439"/>
    <mergeCell ref="T438:T439"/>
    <mergeCell ref="U438:U439"/>
    <mergeCell ref="V438:V439"/>
    <mergeCell ref="Q438:Q439"/>
    <mergeCell ref="O440:O441"/>
    <mergeCell ref="P440:P441"/>
    <mergeCell ref="Q440:Q441"/>
    <mergeCell ref="R440:R441"/>
    <mergeCell ref="AC440:AC441"/>
    <mergeCell ref="AD440:AD441"/>
    <mergeCell ref="S440:S441"/>
    <mergeCell ref="T440:T441"/>
    <mergeCell ref="U440:U441"/>
    <mergeCell ref="V440:V441"/>
    <mergeCell ref="W440:W441"/>
    <mergeCell ref="X440:X441"/>
    <mergeCell ref="Y440:Y441"/>
    <mergeCell ref="AA440:AA441"/>
    <mergeCell ref="S442:S443"/>
    <mergeCell ref="T442:T443"/>
    <mergeCell ref="U442:U443"/>
    <mergeCell ref="C440:D441"/>
    <mergeCell ref="E440:F441"/>
    <mergeCell ref="K440:L441"/>
    <mergeCell ref="G440:H441"/>
    <mergeCell ref="I440:J441"/>
    <mergeCell ref="M440:N441"/>
    <mergeCell ref="G442:H443"/>
    <mergeCell ref="I442:J443"/>
    <mergeCell ref="K442:L443"/>
    <mergeCell ref="C442:D443"/>
    <mergeCell ref="E442:F443"/>
    <mergeCell ref="R442:R443"/>
    <mergeCell ref="M442:N443"/>
    <mergeCell ref="O442:O443"/>
    <mergeCell ref="P442:P443"/>
    <mergeCell ref="Q442:Q443"/>
    <mergeCell ref="AA442:AA443"/>
    <mergeCell ref="AB442:AB443"/>
    <mergeCell ref="V442:V443"/>
    <mergeCell ref="W442:W443"/>
    <mergeCell ref="Y442:Y443"/>
    <mergeCell ref="X442:X443"/>
    <mergeCell ref="AB440:AB441"/>
    <mergeCell ref="AA436:AA437"/>
    <mergeCell ref="AB436:AB437"/>
    <mergeCell ref="AB438:AB439"/>
    <mergeCell ref="T446:T447"/>
    <mergeCell ref="G446:H446"/>
    <mergeCell ref="I446:J446"/>
    <mergeCell ref="K446:L446"/>
    <mergeCell ref="Y436:Y437"/>
    <mergeCell ref="Z442:Z443"/>
    <mergeCell ref="C444:D444"/>
    <mergeCell ref="E444:F444"/>
    <mergeCell ref="A448:A449"/>
    <mergeCell ref="B448:B449"/>
    <mergeCell ref="AC442:AC443"/>
    <mergeCell ref="AD442:AD443"/>
    <mergeCell ref="C446:D446"/>
    <mergeCell ref="E446:F446"/>
    <mergeCell ref="R446:R447"/>
    <mergeCell ref="S446:S447"/>
    <mergeCell ref="B450:B451"/>
    <mergeCell ref="M446:N446"/>
    <mergeCell ref="AB446:AB447"/>
    <mergeCell ref="U446:U447"/>
    <mergeCell ref="V446:V447"/>
    <mergeCell ref="W446:W447"/>
    <mergeCell ref="X446:X447"/>
    <mergeCell ref="AA446:AA447"/>
    <mergeCell ref="Z446:Z447"/>
    <mergeCell ref="O448:O449"/>
    <mergeCell ref="AC446:AC447"/>
    <mergeCell ref="AD446:AD447"/>
    <mergeCell ref="C447:P447"/>
    <mergeCell ref="C448:D449"/>
    <mergeCell ref="E448:F449"/>
    <mergeCell ref="G448:H449"/>
    <mergeCell ref="I448:J449"/>
    <mergeCell ref="K448:L449"/>
    <mergeCell ref="Y446:Y447"/>
    <mergeCell ref="M448:N449"/>
    <mergeCell ref="AC448:AC449"/>
    <mergeCell ref="V448:V449"/>
    <mergeCell ref="W448:W449"/>
    <mergeCell ref="X448:X449"/>
    <mergeCell ref="Y448:Y449"/>
    <mergeCell ref="AB448:AB449"/>
    <mergeCell ref="Z448:Z449"/>
    <mergeCell ref="AD448:AD449"/>
    <mergeCell ref="A450:A451"/>
    <mergeCell ref="C450:D451"/>
    <mergeCell ref="E450:F451"/>
    <mergeCell ref="G450:H451"/>
    <mergeCell ref="I450:J451"/>
    <mergeCell ref="K450:L451"/>
    <mergeCell ref="M450:N451"/>
    <mergeCell ref="O450:O451"/>
    <mergeCell ref="AA448:AA449"/>
    <mergeCell ref="P450:P451"/>
    <mergeCell ref="Q450:Q451"/>
    <mergeCell ref="R450:R451"/>
    <mergeCell ref="S450:S451"/>
    <mergeCell ref="S448:S449"/>
    <mergeCell ref="T448:T449"/>
    <mergeCell ref="P448:P449"/>
    <mergeCell ref="Q448:Q449"/>
    <mergeCell ref="R448:R449"/>
    <mergeCell ref="U448:U449"/>
    <mergeCell ref="Q446:Q447"/>
    <mergeCell ref="AC450:AC451"/>
    <mergeCell ref="AD450:AD451"/>
    <mergeCell ref="C454:D454"/>
    <mergeCell ref="E454:F454"/>
    <mergeCell ref="G454:H454"/>
    <mergeCell ref="I454:J454"/>
    <mergeCell ref="K454:L454"/>
    <mergeCell ref="X450:X451"/>
    <mergeCell ref="Y450:Y451"/>
    <mergeCell ref="AB450:AB451"/>
    <mergeCell ref="AA450:AA451"/>
    <mergeCell ref="T450:T451"/>
    <mergeCell ref="U450:U451"/>
    <mergeCell ref="V450:V451"/>
    <mergeCell ref="W450:W451"/>
    <mergeCell ref="Z450:Z451"/>
    <mergeCell ref="AD454:AD455"/>
    <mergeCell ref="C455:P455"/>
    <mergeCell ref="X454:X455"/>
    <mergeCell ref="Y454:Y455"/>
    <mergeCell ref="AA454:AA455"/>
    <mergeCell ref="T454:T455"/>
    <mergeCell ref="U454:U455"/>
    <mergeCell ref="V454:V455"/>
    <mergeCell ref="Q454:Q455"/>
    <mergeCell ref="R454:R455"/>
    <mergeCell ref="AC454:AC455"/>
    <mergeCell ref="S454:S455"/>
    <mergeCell ref="AB454:AB455"/>
    <mergeCell ref="W454:W455"/>
    <mergeCell ref="Z454:Z455"/>
    <mergeCell ref="Z456:Z457"/>
    <mergeCell ref="X456:X457"/>
    <mergeCell ref="Y456:Y457"/>
    <mergeCell ref="AD456:AD457"/>
    <mergeCell ref="S456:S457"/>
    <mergeCell ref="T456:T457"/>
    <mergeCell ref="U456:U457"/>
    <mergeCell ref="V456:V457"/>
    <mergeCell ref="P456:P457"/>
    <mergeCell ref="Q456:Q457"/>
    <mergeCell ref="R456:R457"/>
    <mergeCell ref="AC456:AC457"/>
    <mergeCell ref="W456:W457"/>
    <mergeCell ref="B452:B453"/>
    <mergeCell ref="G458:H459"/>
    <mergeCell ref="C458:D459"/>
    <mergeCell ref="E458:F459"/>
    <mergeCell ref="C456:D457"/>
    <mergeCell ref="E456:F457"/>
    <mergeCell ref="G456:H457"/>
    <mergeCell ref="B454:B455"/>
    <mergeCell ref="B456:B457"/>
    <mergeCell ref="B458:B459"/>
    <mergeCell ref="I458:J459"/>
    <mergeCell ref="K458:L459"/>
    <mergeCell ref="M458:N459"/>
    <mergeCell ref="O458:O459"/>
    <mergeCell ref="A454:A455"/>
    <mergeCell ref="A456:A457"/>
    <mergeCell ref="I456:J457"/>
    <mergeCell ref="K456:L457"/>
    <mergeCell ref="M456:N457"/>
    <mergeCell ref="O456:O457"/>
    <mergeCell ref="W458:W459"/>
    <mergeCell ref="Y452:Y453"/>
    <mergeCell ref="Z458:Z459"/>
    <mergeCell ref="AA458:AA459"/>
    <mergeCell ref="AB458:AB459"/>
    <mergeCell ref="AA456:AA457"/>
    <mergeCell ref="AB456:AB457"/>
    <mergeCell ref="AA452:AA453"/>
    <mergeCell ref="AB452:AB453"/>
    <mergeCell ref="Y458:Y459"/>
    <mergeCell ref="AD458:AD459"/>
    <mergeCell ref="C462:D462"/>
    <mergeCell ref="E462:F462"/>
    <mergeCell ref="R462:R463"/>
    <mergeCell ref="S462:S463"/>
    <mergeCell ref="T462:T463"/>
    <mergeCell ref="G462:H462"/>
    <mergeCell ref="I462:J462"/>
    <mergeCell ref="K462:L462"/>
    <mergeCell ref="X458:X459"/>
    <mergeCell ref="C460:D460"/>
    <mergeCell ref="E460:F460"/>
    <mergeCell ref="B466:B467"/>
    <mergeCell ref="M462:N462"/>
    <mergeCell ref="AC458:AC459"/>
    <mergeCell ref="P458:P459"/>
    <mergeCell ref="Q458:Q459"/>
    <mergeCell ref="R458:R459"/>
    <mergeCell ref="S458:S459"/>
    <mergeCell ref="I464:J465"/>
    <mergeCell ref="K464:L465"/>
    <mergeCell ref="Y462:Y463"/>
    <mergeCell ref="M464:N465"/>
    <mergeCell ref="AB462:AB463"/>
    <mergeCell ref="U462:U463"/>
    <mergeCell ref="V462:V463"/>
    <mergeCell ref="W462:W463"/>
    <mergeCell ref="X462:X463"/>
    <mergeCell ref="AA462:AA463"/>
    <mergeCell ref="O464:O465"/>
    <mergeCell ref="P464:P465"/>
    <mergeCell ref="Q464:Q465"/>
    <mergeCell ref="R464:R465"/>
    <mergeCell ref="AC462:AC463"/>
    <mergeCell ref="AD462:AD463"/>
    <mergeCell ref="C463:P463"/>
    <mergeCell ref="C464:D465"/>
    <mergeCell ref="E464:F465"/>
    <mergeCell ref="G464:H465"/>
    <mergeCell ref="AC464:AC465"/>
    <mergeCell ref="V464:V465"/>
    <mergeCell ref="W464:W465"/>
    <mergeCell ref="X464:X465"/>
    <mergeCell ref="Y464:Y465"/>
    <mergeCell ref="AB464:AB465"/>
    <mergeCell ref="Z464:Z465"/>
    <mergeCell ref="AD464:AD465"/>
    <mergeCell ref="A466:A467"/>
    <mergeCell ref="C466:D467"/>
    <mergeCell ref="E466:F467"/>
    <mergeCell ref="G466:H467"/>
    <mergeCell ref="I466:J467"/>
    <mergeCell ref="K466:L467"/>
    <mergeCell ref="M466:N467"/>
    <mergeCell ref="O466:O467"/>
    <mergeCell ref="AA464:AA465"/>
    <mergeCell ref="W460:W461"/>
    <mergeCell ref="X460:X461"/>
    <mergeCell ref="P466:P467"/>
    <mergeCell ref="Q466:Q467"/>
    <mergeCell ref="R466:R467"/>
    <mergeCell ref="S466:S467"/>
    <mergeCell ref="S464:S465"/>
    <mergeCell ref="T464:T465"/>
    <mergeCell ref="U464:U465"/>
    <mergeCell ref="Q462:Q463"/>
    <mergeCell ref="AC466:AC467"/>
    <mergeCell ref="AD466:AD467"/>
    <mergeCell ref="C470:D470"/>
    <mergeCell ref="E470:F470"/>
    <mergeCell ref="G470:H470"/>
    <mergeCell ref="I470:J470"/>
    <mergeCell ref="K470:L470"/>
    <mergeCell ref="X466:X467"/>
    <mergeCell ref="M470:N470"/>
    <mergeCell ref="Y466:Y467"/>
    <mergeCell ref="AB466:AB467"/>
    <mergeCell ref="AA466:AA467"/>
    <mergeCell ref="T466:T467"/>
    <mergeCell ref="U466:U467"/>
    <mergeCell ref="V466:V467"/>
    <mergeCell ref="W466:W467"/>
    <mergeCell ref="Z466:Z467"/>
    <mergeCell ref="AD470:AD471"/>
    <mergeCell ref="C471:P471"/>
    <mergeCell ref="X470:X471"/>
    <mergeCell ref="Y470:Y471"/>
    <mergeCell ref="AA470:AA471"/>
    <mergeCell ref="T470:T471"/>
    <mergeCell ref="U470:U471"/>
    <mergeCell ref="V470:V471"/>
    <mergeCell ref="Q470:Q471"/>
    <mergeCell ref="R470:R471"/>
    <mergeCell ref="I472:J473"/>
    <mergeCell ref="K472:L473"/>
    <mergeCell ref="M472:N473"/>
    <mergeCell ref="AC470:AC471"/>
    <mergeCell ref="S470:S471"/>
    <mergeCell ref="AB470:AB471"/>
    <mergeCell ref="W470:W471"/>
    <mergeCell ref="Z470:Z471"/>
    <mergeCell ref="Z472:Z473"/>
    <mergeCell ref="O472:O473"/>
    <mergeCell ref="AD472:AD473"/>
    <mergeCell ref="S472:S473"/>
    <mergeCell ref="T472:T473"/>
    <mergeCell ref="U472:U473"/>
    <mergeCell ref="V472:V473"/>
    <mergeCell ref="P472:P473"/>
    <mergeCell ref="Q472:Q473"/>
    <mergeCell ref="R472:R473"/>
    <mergeCell ref="AC472:AC473"/>
    <mergeCell ref="A472:A473"/>
    <mergeCell ref="B468:B469"/>
    <mergeCell ref="G474:H475"/>
    <mergeCell ref="A474:A475"/>
    <mergeCell ref="C474:D475"/>
    <mergeCell ref="E474:F475"/>
    <mergeCell ref="C472:D473"/>
    <mergeCell ref="E472:F473"/>
    <mergeCell ref="G472:H473"/>
    <mergeCell ref="C468:D468"/>
    <mergeCell ref="P474:P475"/>
    <mergeCell ref="Q474:Q475"/>
    <mergeCell ref="R474:R475"/>
    <mergeCell ref="S474:S475"/>
    <mergeCell ref="I474:J475"/>
    <mergeCell ref="K474:L475"/>
    <mergeCell ref="M474:N475"/>
    <mergeCell ref="O474:O475"/>
    <mergeCell ref="X474:X475"/>
    <mergeCell ref="Y474:Y475"/>
    <mergeCell ref="W472:W473"/>
    <mergeCell ref="X472:X473"/>
    <mergeCell ref="Y472:Y473"/>
    <mergeCell ref="T474:T475"/>
    <mergeCell ref="U474:U475"/>
    <mergeCell ref="V474:V475"/>
    <mergeCell ref="W474:W475"/>
    <mergeCell ref="AA474:AA475"/>
    <mergeCell ref="AB474:AB475"/>
    <mergeCell ref="AA472:AA473"/>
    <mergeCell ref="AB472:AB473"/>
    <mergeCell ref="AA468:AA469"/>
    <mergeCell ref="AB468:AB469"/>
    <mergeCell ref="AC474:AC475"/>
    <mergeCell ref="AD474:AD475"/>
    <mergeCell ref="C478:D478"/>
    <mergeCell ref="E478:F478"/>
    <mergeCell ref="R478:R479"/>
    <mergeCell ref="S478:S479"/>
    <mergeCell ref="T478:T479"/>
    <mergeCell ref="G478:H478"/>
    <mergeCell ref="I478:J478"/>
    <mergeCell ref="K478:L478"/>
    <mergeCell ref="AA478:AA479"/>
    <mergeCell ref="Z478:Z479"/>
    <mergeCell ref="A476:A477"/>
    <mergeCell ref="C476:D476"/>
    <mergeCell ref="E476:F476"/>
    <mergeCell ref="A480:A481"/>
    <mergeCell ref="B480:B481"/>
    <mergeCell ref="A478:A479"/>
    <mergeCell ref="B476:B477"/>
    <mergeCell ref="B478:B479"/>
    <mergeCell ref="I480:J481"/>
    <mergeCell ref="K480:L481"/>
    <mergeCell ref="Y478:Y479"/>
    <mergeCell ref="M480:N481"/>
    <mergeCell ref="M478:N478"/>
    <mergeCell ref="AB478:AB479"/>
    <mergeCell ref="U478:U479"/>
    <mergeCell ref="V478:V479"/>
    <mergeCell ref="W478:W479"/>
    <mergeCell ref="X478:X479"/>
    <mergeCell ref="O480:O481"/>
    <mergeCell ref="P480:P481"/>
    <mergeCell ref="Q480:Q481"/>
    <mergeCell ref="R480:R481"/>
    <mergeCell ref="AC478:AC479"/>
    <mergeCell ref="AD478:AD479"/>
    <mergeCell ref="C479:P479"/>
    <mergeCell ref="C480:D481"/>
    <mergeCell ref="E480:F481"/>
    <mergeCell ref="G480:H481"/>
    <mergeCell ref="AC480:AC481"/>
    <mergeCell ref="V480:V481"/>
    <mergeCell ref="W480:W481"/>
    <mergeCell ref="X480:X481"/>
    <mergeCell ref="Y480:Y481"/>
    <mergeCell ref="AB480:AB481"/>
    <mergeCell ref="Z480:Z481"/>
    <mergeCell ref="AD480:AD481"/>
    <mergeCell ref="A482:A483"/>
    <mergeCell ref="C482:D483"/>
    <mergeCell ref="E482:F483"/>
    <mergeCell ref="G482:H483"/>
    <mergeCell ref="I482:J483"/>
    <mergeCell ref="K482:L483"/>
    <mergeCell ref="M482:N483"/>
    <mergeCell ref="O482:O483"/>
    <mergeCell ref="AA480:AA481"/>
    <mergeCell ref="P482:P483"/>
    <mergeCell ref="Q482:Q483"/>
    <mergeCell ref="R482:R483"/>
    <mergeCell ref="S482:S483"/>
    <mergeCell ref="S480:S481"/>
    <mergeCell ref="T480:T481"/>
    <mergeCell ref="U480:U481"/>
    <mergeCell ref="Q478:Q479"/>
    <mergeCell ref="AC482:AC483"/>
    <mergeCell ref="AD482:AD483"/>
    <mergeCell ref="C486:D486"/>
    <mergeCell ref="E486:F486"/>
    <mergeCell ref="G486:H486"/>
    <mergeCell ref="I486:J486"/>
    <mergeCell ref="K486:L486"/>
    <mergeCell ref="X482:X483"/>
    <mergeCell ref="M486:N486"/>
    <mergeCell ref="Y482:Y483"/>
    <mergeCell ref="AB482:AB483"/>
    <mergeCell ref="AA482:AA483"/>
    <mergeCell ref="T482:T483"/>
    <mergeCell ref="U482:U483"/>
    <mergeCell ref="V482:V483"/>
    <mergeCell ref="W482:W483"/>
    <mergeCell ref="Z482:Z483"/>
    <mergeCell ref="Y484:Y485"/>
    <mergeCell ref="AD486:AD487"/>
    <mergeCell ref="C487:P487"/>
    <mergeCell ref="X486:X487"/>
    <mergeCell ref="Y486:Y487"/>
    <mergeCell ref="AA486:AA487"/>
    <mergeCell ref="T486:T487"/>
    <mergeCell ref="U486:U487"/>
    <mergeCell ref="V486:V487"/>
    <mergeCell ref="Q486:Q487"/>
    <mergeCell ref="R486:R487"/>
    <mergeCell ref="I488:J489"/>
    <mergeCell ref="K488:L489"/>
    <mergeCell ref="M488:N489"/>
    <mergeCell ref="AC486:AC487"/>
    <mergeCell ref="S486:S487"/>
    <mergeCell ref="AB486:AB487"/>
    <mergeCell ref="W486:W487"/>
    <mergeCell ref="Z486:Z487"/>
    <mergeCell ref="Z488:Z489"/>
    <mergeCell ref="O488:O489"/>
    <mergeCell ref="AD488:AD489"/>
    <mergeCell ref="S488:S489"/>
    <mergeCell ref="T488:T489"/>
    <mergeCell ref="U488:U489"/>
    <mergeCell ref="V488:V489"/>
    <mergeCell ref="P488:P489"/>
    <mergeCell ref="Q488:Q489"/>
    <mergeCell ref="R488:R489"/>
    <mergeCell ref="AC488:AC489"/>
    <mergeCell ref="A486:A487"/>
    <mergeCell ref="A488:A489"/>
    <mergeCell ref="B484:B485"/>
    <mergeCell ref="G490:H491"/>
    <mergeCell ref="A490:A491"/>
    <mergeCell ref="C490:D491"/>
    <mergeCell ref="E490:F491"/>
    <mergeCell ref="C488:D489"/>
    <mergeCell ref="E488:F489"/>
    <mergeCell ref="G488:H489"/>
    <mergeCell ref="P490:P491"/>
    <mergeCell ref="Q490:Q491"/>
    <mergeCell ref="R490:R491"/>
    <mergeCell ref="S490:S491"/>
    <mergeCell ref="I490:J491"/>
    <mergeCell ref="K490:L491"/>
    <mergeCell ref="M490:N491"/>
    <mergeCell ref="O490:O491"/>
    <mergeCell ref="X490:X491"/>
    <mergeCell ref="Y490:Y491"/>
    <mergeCell ref="W488:W489"/>
    <mergeCell ref="X488:X489"/>
    <mergeCell ref="Y488:Y489"/>
    <mergeCell ref="T490:T491"/>
    <mergeCell ref="U490:U491"/>
    <mergeCell ref="V490:V491"/>
    <mergeCell ref="W490:W491"/>
    <mergeCell ref="Z490:Z491"/>
    <mergeCell ref="AA490:AA491"/>
    <mergeCell ref="AB490:AB491"/>
    <mergeCell ref="AA488:AA489"/>
    <mergeCell ref="AB488:AB489"/>
    <mergeCell ref="AA484:AA485"/>
    <mergeCell ref="AB484:AB485"/>
    <mergeCell ref="Z484:Z485"/>
    <mergeCell ref="AC490:AC491"/>
    <mergeCell ref="AD490:AD491"/>
    <mergeCell ref="C495:D495"/>
    <mergeCell ref="E495:F495"/>
    <mergeCell ref="R495:R496"/>
    <mergeCell ref="S495:S496"/>
    <mergeCell ref="T495:T496"/>
    <mergeCell ref="G495:H495"/>
    <mergeCell ref="I495:J495"/>
    <mergeCell ref="K495:L495"/>
    <mergeCell ref="Z495:Z496"/>
    <mergeCell ref="C493:D493"/>
    <mergeCell ref="E493:F493"/>
    <mergeCell ref="A495:A496"/>
    <mergeCell ref="M495:N495"/>
    <mergeCell ref="A497:A498"/>
    <mergeCell ref="B493:B494"/>
    <mergeCell ref="B495:B496"/>
    <mergeCell ref="B497:B498"/>
    <mergeCell ref="A493:A494"/>
    <mergeCell ref="I497:J498"/>
    <mergeCell ref="K497:L498"/>
    <mergeCell ref="Y495:Y496"/>
    <mergeCell ref="M497:N498"/>
    <mergeCell ref="AB495:AB496"/>
    <mergeCell ref="U495:U496"/>
    <mergeCell ref="V495:V496"/>
    <mergeCell ref="W495:W496"/>
    <mergeCell ref="X495:X496"/>
    <mergeCell ref="AA495:AA496"/>
    <mergeCell ref="O497:O498"/>
    <mergeCell ref="P497:P498"/>
    <mergeCell ref="Q497:Q498"/>
    <mergeCell ref="R497:R498"/>
    <mergeCell ref="AC495:AC496"/>
    <mergeCell ref="AD495:AD496"/>
    <mergeCell ref="C496:P496"/>
    <mergeCell ref="C497:D498"/>
    <mergeCell ref="E497:F498"/>
    <mergeCell ref="G497:H498"/>
    <mergeCell ref="AC497:AC498"/>
    <mergeCell ref="V497:V498"/>
    <mergeCell ref="W497:W498"/>
    <mergeCell ref="X497:X498"/>
    <mergeCell ref="Y497:Y498"/>
    <mergeCell ref="AB497:AB498"/>
    <mergeCell ref="Z497:Z498"/>
    <mergeCell ref="AD497:AD498"/>
    <mergeCell ref="A499:A500"/>
    <mergeCell ref="C499:D500"/>
    <mergeCell ref="E499:F500"/>
    <mergeCell ref="G499:H500"/>
    <mergeCell ref="I499:J500"/>
    <mergeCell ref="K499:L500"/>
    <mergeCell ref="M499:N500"/>
    <mergeCell ref="O499:O500"/>
    <mergeCell ref="AA497:AA498"/>
    <mergeCell ref="W493:W494"/>
    <mergeCell ref="X493:X494"/>
    <mergeCell ref="P499:P500"/>
    <mergeCell ref="Q499:Q500"/>
    <mergeCell ref="R499:R500"/>
    <mergeCell ref="S499:S500"/>
    <mergeCell ref="S497:S498"/>
    <mergeCell ref="T497:T498"/>
    <mergeCell ref="U497:U498"/>
    <mergeCell ref="Q495:Q496"/>
    <mergeCell ref="AC499:AC500"/>
    <mergeCell ref="AD499:AD500"/>
    <mergeCell ref="C503:D503"/>
    <mergeCell ref="E503:F503"/>
    <mergeCell ref="G503:H503"/>
    <mergeCell ref="I503:J503"/>
    <mergeCell ref="K503:L503"/>
    <mergeCell ref="X499:X500"/>
    <mergeCell ref="M503:N503"/>
    <mergeCell ref="Y499:Y500"/>
    <mergeCell ref="R503:R504"/>
    <mergeCell ref="S503:S504"/>
    <mergeCell ref="AB503:AB504"/>
    <mergeCell ref="AB499:AB500"/>
    <mergeCell ref="AA499:AA500"/>
    <mergeCell ref="T499:T500"/>
    <mergeCell ref="U499:U500"/>
    <mergeCell ref="V499:V500"/>
    <mergeCell ref="W499:W500"/>
    <mergeCell ref="W503:W504"/>
    <mergeCell ref="AC503:AC504"/>
    <mergeCell ref="AD503:AD504"/>
    <mergeCell ref="C504:P504"/>
    <mergeCell ref="X503:X504"/>
    <mergeCell ref="Y503:Y504"/>
    <mergeCell ref="AA503:AA504"/>
    <mergeCell ref="T503:T504"/>
    <mergeCell ref="U503:U504"/>
    <mergeCell ref="V503:V504"/>
    <mergeCell ref="Q503:Q504"/>
    <mergeCell ref="AD505:AD506"/>
    <mergeCell ref="S505:S506"/>
    <mergeCell ref="T505:T506"/>
    <mergeCell ref="U505:U506"/>
    <mergeCell ref="V505:V506"/>
    <mergeCell ref="O505:O506"/>
    <mergeCell ref="P505:P506"/>
    <mergeCell ref="Q505:Q506"/>
    <mergeCell ref="R505:R506"/>
    <mergeCell ref="A507:A508"/>
    <mergeCell ref="C507:D508"/>
    <mergeCell ref="E507:F508"/>
    <mergeCell ref="C505:D506"/>
    <mergeCell ref="E505:F506"/>
    <mergeCell ref="AC505:AC506"/>
    <mergeCell ref="G505:H506"/>
    <mergeCell ref="I505:J506"/>
    <mergeCell ref="K505:L506"/>
    <mergeCell ref="M505:N506"/>
    <mergeCell ref="O507:O508"/>
    <mergeCell ref="P507:P508"/>
    <mergeCell ref="Q507:Q508"/>
    <mergeCell ref="R507:R508"/>
    <mergeCell ref="G507:H508"/>
    <mergeCell ref="I507:J508"/>
    <mergeCell ref="K507:L508"/>
    <mergeCell ref="M507:N508"/>
    <mergeCell ref="AB507:AB508"/>
    <mergeCell ref="AA505:AA506"/>
    <mergeCell ref="AB505:AB506"/>
    <mergeCell ref="AA501:AA502"/>
    <mergeCell ref="AB501:AB502"/>
    <mergeCell ref="S507:S508"/>
    <mergeCell ref="T507:T508"/>
    <mergeCell ref="U507:U508"/>
    <mergeCell ref="V507:V508"/>
    <mergeCell ref="T501:T502"/>
    <mergeCell ref="AA507:AA508"/>
    <mergeCell ref="W507:W508"/>
    <mergeCell ref="X507:X508"/>
    <mergeCell ref="Y507:Y508"/>
    <mergeCell ref="W505:W506"/>
    <mergeCell ref="X505:X506"/>
    <mergeCell ref="Y505:Y506"/>
    <mergeCell ref="B515:B516"/>
    <mergeCell ref="AC507:AC508"/>
    <mergeCell ref="AD507:AD508"/>
    <mergeCell ref="C511:D511"/>
    <mergeCell ref="E511:F511"/>
    <mergeCell ref="R511:R512"/>
    <mergeCell ref="S511:S512"/>
    <mergeCell ref="T511:T512"/>
    <mergeCell ref="G511:H511"/>
    <mergeCell ref="I511:J511"/>
    <mergeCell ref="AA511:AA512"/>
    <mergeCell ref="Z511:Z512"/>
    <mergeCell ref="A509:A510"/>
    <mergeCell ref="C509:D509"/>
    <mergeCell ref="E509:F509"/>
    <mergeCell ref="A513:A514"/>
    <mergeCell ref="B513:B514"/>
    <mergeCell ref="K511:L511"/>
    <mergeCell ref="G509:H509"/>
    <mergeCell ref="I509:J509"/>
    <mergeCell ref="I513:J514"/>
    <mergeCell ref="K513:L514"/>
    <mergeCell ref="Y511:Y512"/>
    <mergeCell ref="M513:N514"/>
    <mergeCell ref="M511:N511"/>
    <mergeCell ref="AB511:AB512"/>
    <mergeCell ref="U511:U512"/>
    <mergeCell ref="V511:V512"/>
    <mergeCell ref="W511:W512"/>
    <mergeCell ref="X511:X512"/>
    <mergeCell ref="O513:O514"/>
    <mergeCell ref="P513:P514"/>
    <mergeCell ref="Q513:Q514"/>
    <mergeCell ref="R513:R514"/>
    <mergeCell ref="AC511:AC512"/>
    <mergeCell ref="AD511:AD512"/>
    <mergeCell ref="C512:P512"/>
    <mergeCell ref="C513:D514"/>
    <mergeCell ref="E513:F514"/>
    <mergeCell ref="G513:H514"/>
    <mergeCell ref="AC513:AC514"/>
    <mergeCell ref="V513:V514"/>
    <mergeCell ref="W513:W514"/>
    <mergeCell ref="X513:X514"/>
    <mergeCell ref="Y513:Y514"/>
    <mergeCell ref="AB513:AB514"/>
    <mergeCell ref="Z513:Z514"/>
    <mergeCell ref="AD513:AD514"/>
    <mergeCell ref="A515:A516"/>
    <mergeCell ref="C515:D516"/>
    <mergeCell ref="E515:F516"/>
    <mergeCell ref="G515:H516"/>
    <mergeCell ref="I515:J516"/>
    <mergeCell ref="K515:L516"/>
    <mergeCell ref="M515:N516"/>
    <mergeCell ref="O515:O516"/>
    <mergeCell ref="AA513:AA514"/>
    <mergeCell ref="P515:P516"/>
    <mergeCell ref="Q515:Q516"/>
    <mergeCell ref="R515:R516"/>
    <mergeCell ref="S515:S516"/>
    <mergeCell ref="S513:S514"/>
    <mergeCell ref="T513:T514"/>
    <mergeCell ref="U513:U514"/>
    <mergeCell ref="Q511:Q512"/>
    <mergeCell ref="W519:W520"/>
    <mergeCell ref="AC515:AC516"/>
    <mergeCell ref="AD515:AD516"/>
    <mergeCell ref="C519:D519"/>
    <mergeCell ref="E519:F519"/>
    <mergeCell ref="G519:H519"/>
    <mergeCell ref="I519:J519"/>
    <mergeCell ref="K519:L519"/>
    <mergeCell ref="X515:X516"/>
    <mergeCell ref="M519:N519"/>
    <mergeCell ref="R519:R520"/>
    <mergeCell ref="S519:S520"/>
    <mergeCell ref="AB515:AB516"/>
    <mergeCell ref="AA515:AA516"/>
    <mergeCell ref="T515:T516"/>
    <mergeCell ref="U515:U516"/>
    <mergeCell ref="V515:V516"/>
    <mergeCell ref="W515:W516"/>
    <mergeCell ref="Y515:Y516"/>
    <mergeCell ref="Z515:Z516"/>
    <mergeCell ref="AC519:AC520"/>
    <mergeCell ref="AD519:AD520"/>
    <mergeCell ref="C520:P520"/>
    <mergeCell ref="X519:X520"/>
    <mergeCell ref="Y519:Y520"/>
    <mergeCell ref="AA519:AA520"/>
    <mergeCell ref="T519:T520"/>
    <mergeCell ref="U519:U520"/>
    <mergeCell ref="V519:V520"/>
    <mergeCell ref="Q519:Q520"/>
    <mergeCell ref="G521:H522"/>
    <mergeCell ref="I521:J522"/>
    <mergeCell ref="AD521:AD522"/>
    <mergeCell ref="S521:S522"/>
    <mergeCell ref="T521:T522"/>
    <mergeCell ref="U521:U522"/>
    <mergeCell ref="V521:V522"/>
    <mergeCell ref="K521:L522"/>
    <mergeCell ref="M521:N522"/>
    <mergeCell ref="C521:D522"/>
    <mergeCell ref="E521:F522"/>
    <mergeCell ref="A519:A520"/>
    <mergeCell ref="A521:A522"/>
    <mergeCell ref="B517:B518"/>
    <mergeCell ref="B519:B520"/>
    <mergeCell ref="B521:B522"/>
    <mergeCell ref="M517:N517"/>
    <mergeCell ref="AC521:AC522"/>
    <mergeCell ref="O521:O522"/>
    <mergeCell ref="P521:P522"/>
    <mergeCell ref="Q521:Q522"/>
    <mergeCell ref="R521:R522"/>
    <mergeCell ref="G523:H524"/>
    <mergeCell ref="I523:J524"/>
    <mergeCell ref="K523:L524"/>
    <mergeCell ref="M523:N524"/>
    <mergeCell ref="V523:V524"/>
    <mergeCell ref="A523:A524"/>
    <mergeCell ref="C523:D524"/>
    <mergeCell ref="E523:F524"/>
    <mergeCell ref="S523:S524"/>
    <mergeCell ref="T523:T524"/>
    <mergeCell ref="U523:U524"/>
    <mergeCell ref="O523:O524"/>
    <mergeCell ref="P523:P524"/>
    <mergeCell ref="Q523:Q524"/>
    <mergeCell ref="R523:R524"/>
    <mergeCell ref="W523:W524"/>
    <mergeCell ref="X523:X524"/>
    <mergeCell ref="Y523:Y524"/>
    <mergeCell ref="W521:W522"/>
    <mergeCell ref="X521:X522"/>
    <mergeCell ref="Y521:Y522"/>
    <mergeCell ref="AA523:AA524"/>
    <mergeCell ref="AB523:AB524"/>
    <mergeCell ref="AA521:AA522"/>
    <mergeCell ref="AB521:AB522"/>
    <mergeCell ref="AA517:AA518"/>
    <mergeCell ref="AB517:AB518"/>
    <mergeCell ref="AB519:AB520"/>
    <mergeCell ref="A529:A530"/>
    <mergeCell ref="B527:B528"/>
    <mergeCell ref="B529:B530"/>
    <mergeCell ref="B531:B532"/>
    <mergeCell ref="AC523:AC524"/>
    <mergeCell ref="AD523:AD524"/>
    <mergeCell ref="C527:D527"/>
    <mergeCell ref="E527:F527"/>
    <mergeCell ref="R527:R528"/>
    <mergeCell ref="S527:S528"/>
    <mergeCell ref="AA527:AA528"/>
    <mergeCell ref="Z527:Z528"/>
    <mergeCell ref="A525:A526"/>
    <mergeCell ref="C525:D525"/>
    <mergeCell ref="E525:F525"/>
    <mergeCell ref="A527:A528"/>
    <mergeCell ref="T527:T528"/>
    <mergeCell ref="G527:H527"/>
    <mergeCell ref="I527:J527"/>
    <mergeCell ref="K527:L527"/>
    <mergeCell ref="I529:J530"/>
    <mergeCell ref="K529:L530"/>
    <mergeCell ref="Y527:Y528"/>
    <mergeCell ref="M529:N530"/>
    <mergeCell ref="M527:N527"/>
    <mergeCell ref="AB527:AB528"/>
    <mergeCell ref="U527:U528"/>
    <mergeCell ref="V527:V528"/>
    <mergeCell ref="W527:W528"/>
    <mergeCell ref="X527:X528"/>
    <mergeCell ref="O529:O530"/>
    <mergeCell ref="P529:P530"/>
    <mergeCell ref="Q529:Q530"/>
    <mergeCell ref="R529:R530"/>
    <mergeCell ref="AC527:AC528"/>
    <mergeCell ref="AD527:AD528"/>
    <mergeCell ref="C528:P528"/>
    <mergeCell ref="C529:D530"/>
    <mergeCell ref="E529:F530"/>
    <mergeCell ref="G529:H530"/>
    <mergeCell ref="M531:N532"/>
    <mergeCell ref="O531:O532"/>
    <mergeCell ref="AA529:AA530"/>
    <mergeCell ref="AC529:AC530"/>
    <mergeCell ref="V529:V530"/>
    <mergeCell ref="W529:W530"/>
    <mergeCell ref="X529:X530"/>
    <mergeCell ref="Y529:Y530"/>
    <mergeCell ref="AB529:AB530"/>
    <mergeCell ref="Z529:Z530"/>
    <mergeCell ref="A531:A532"/>
    <mergeCell ref="C531:D532"/>
    <mergeCell ref="E531:F532"/>
    <mergeCell ref="G531:H532"/>
    <mergeCell ref="I531:J532"/>
    <mergeCell ref="K531:L532"/>
    <mergeCell ref="Q531:Q532"/>
    <mergeCell ref="R531:R532"/>
    <mergeCell ref="S531:S532"/>
    <mergeCell ref="S529:S530"/>
    <mergeCell ref="T529:T530"/>
    <mergeCell ref="AD529:AD530"/>
    <mergeCell ref="Z531:Z532"/>
    <mergeCell ref="U529:U530"/>
    <mergeCell ref="Q527:Q528"/>
    <mergeCell ref="AC531:AC532"/>
    <mergeCell ref="AD531:AD532"/>
    <mergeCell ref="C535:D535"/>
    <mergeCell ref="E535:F535"/>
    <mergeCell ref="G535:H535"/>
    <mergeCell ref="I535:J535"/>
    <mergeCell ref="K535:L535"/>
    <mergeCell ref="X531:X532"/>
    <mergeCell ref="O533:O534"/>
    <mergeCell ref="S535:S536"/>
    <mergeCell ref="AB531:AB532"/>
    <mergeCell ref="AA531:AA532"/>
    <mergeCell ref="T531:T532"/>
    <mergeCell ref="U531:U532"/>
    <mergeCell ref="V531:V532"/>
    <mergeCell ref="W531:W532"/>
    <mergeCell ref="U535:U536"/>
    <mergeCell ref="V533:V534"/>
    <mergeCell ref="W533:W534"/>
    <mergeCell ref="P531:P532"/>
    <mergeCell ref="Y531:Y532"/>
    <mergeCell ref="W535:W536"/>
    <mergeCell ref="AC535:AC536"/>
    <mergeCell ref="AD535:AD536"/>
    <mergeCell ref="C536:P536"/>
    <mergeCell ref="X535:X536"/>
    <mergeCell ref="Y535:Y536"/>
    <mergeCell ref="AA535:AA536"/>
    <mergeCell ref="T535:T536"/>
    <mergeCell ref="AD537:AD538"/>
    <mergeCell ref="S537:S538"/>
    <mergeCell ref="T537:T538"/>
    <mergeCell ref="U537:U538"/>
    <mergeCell ref="V537:V538"/>
    <mergeCell ref="Z537:Z538"/>
    <mergeCell ref="C537:D538"/>
    <mergeCell ref="E537:F538"/>
    <mergeCell ref="A535:A536"/>
    <mergeCell ref="A537:A538"/>
    <mergeCell ref="V535:V536"/>
    <mergeCell ref="Q535:Q536"/>
    <mergeCell ref="G537:H538"/>
    <mergeCell ref="I537:J538"/>
    <mergeCell ref="M535:N535"/>
    <mergeCell ref="R535:R536"/>
    <mergeCell ref="B533:B534"/>
    <mergeCell ref="AC537:AC538"/>
    <mergeCell ref="O537:O538"/>
    <mergeCell ref="P537:P538"/>
    <mergeCell ref="Q537:Q538"/>
    <mergeCell ref="R537:R538"/>
    <mergeCell ref="Y533:Y534"/>
    <mergeCell ref="Z535:Z536"/>
    <mergeCell ref="K537:L538"/>
    <mergeCell ref="M537:N538"/>
    <mergeCell ref="G539:H540"/>
    <mergeCell ref="I539:J540"/>
    <mergeCell ref="K539:L540"/>
    <mergeCell ref="M539:N540"/>
    <mergeCell ref="A539:A540"/>
    <mergeCell ref="C539:D540"/>
    <mergeCell ref="E539:F540"/>
    <mergeCell ref="S539:S540"/>
    <mergeCell ref="T539:T540"/>
    <mergeCell ref="U539:U540"/>
    <mergeCell ref="V539:V540"/>
    <mergeCell ref="O539:O540"/>
    <mergeCell ref="P539:P540"/>
    <mergeCell ref="Q539:Q540"/>
    <mergeCell ref="R539:R540"/>
    <mergeCell ref="W539:W540"/>
    <mergeCell ref="X539:X540"/>
    <mergeCell ref="Y539:Y540"/>
    <mergeCell ref="W537:W538"/>
    <mergeCell ref="X537:X538"/>
    <mergeCell ref="Y537:Y538"/>
    <mergeCell ref="AA539:AA540"/>
    <mergeCell ref="AB539:AB540"/>
    <mergeCell ref="AA537:AA538"/>
    <mergeCell ref="AB537:AB538"/>
    <mergeCell ref="AA533:AA534"/>
    <mergeCell ref="AB533:AB534"/>
    <mergeCell ref="AB535:AB536"/>
    <mergeCell ref="A545:A546"/>
    <mergeCell ref="B543:B544"/>
    <mergeCell ref="B545:B546"/>
    <mergeCell ref="B547:B548"/>
    <mergeCell ref="AC539:AC540"/>
    <mergeCell ref="AD539:AD540"/>
    <mergeCell ref="C543:D543"/>
    <mergeCell ref="E543:F543"/>
    <mergeCell ref="R543:R544"/>
    <mergeCell ref="S543:S544"/>
    <mergeCell ref="AA543:AA544"/>
    <mergeCell ref="Z543:Z544"/>
    <mergeCell ref="A541:A542"/>
    <mergeCell ref="C541:D541"/>
    <mergeCell ref="E541:F541"/>
    <mergeCell ref="A543:A544"/>
    <mergeCell ref="T543:T544"/>
    <mergeCell ref="G543:H543"/>
    <mergeCell ref="I543:J543"/>
    <mergeCell ref="K543:L543"/>
    <mergeCell ref="I545:J546"/>
    <mergeCell ref="K545:L546"/>
    <mergeCell ref="Y543:Y544"/>
    <mergeCell ref="M545:N546"/>
    <mergeCell ref="M543:N543"/>
    <mergeCell ref="AB543:AB544"/>
    <mergeCell ref="U543:U544"/>
    <mergeCell ref="V543:V544"/>
    <mergeCell ref="W543:W544"/>
    <mergeCell ref="X543:X544"/>
    <mergeCell ref="O545:O546"/>
    <mergeCell ref="P545:P546"/>
    <mergeCell ref="Q545:Q546"/>
    <mergeCell ref="R545:R546"/>
    <mergeCell ref="AC543:AC544"/>
    <mergeCell ref="AD543:AD544"/>
    <mergeCell ref="C544:P544"/>
    <mergeCell ref="C545:D546"/>
    <mergeCell ref="E545:F546"/>
    <mergeCell ref="G545:H546"/>
    <mergeCell ref="AC545:AC546"/>
    <mergeCell ref="V545:V546"/>
    <mergeCell ref="W545:W546"/>
    <mergeCell ref="X545:X546"/>
    <mergeCell ref="Y545:Y546"/>
    <mergeCell ref="AB545:AB546"/>
    <mergeCell ref="Z545:Z546"/>
    <mergeCell ref="AD545:AD546"/>
    <mergeCell ref="A547:A548"/>
    <mergeCell ref="C547:D548"/>
    <mergeCell ref="E547:F548"/>
    <mergeCell ref="G547:H548"/>
    <mergeCell ref="I547:J548"/>
    <mergeCell ref="K547:L548"/>
    <mergeCell ref="M547:N548"/>
    <mergeCell ref="O547:O548"/>
    <mergeCell ref="AA545:AA546"/>
    <mergeCell ref="P547:P548"/>
    <mergeCell ref="Q547:Q548"/>
    <mergeCell ref="R547:R548"/>
    <mergeCell ref="S547:S548"/>
    <mergeCell ref="S545:S546"/>
    <mergeCell ref="T545:T546"/>
    <mergeCell ref="U545:U546"/>
    <mergeCell ref="Q543:Q544"/>
    <mergeCell ref="W551:W552"/>
    <mergeCell ref="AC547:AC548"/>
    <mergeCell ref="AD547:AD548"/>
    <mergeCell ref="C551:D551"/>
    <mergeCell ref="E551:F551"/>
    <mergeCell ref="G551:H551"/>
    <mergeCell ref="I551:J551"/>
    <mergeCell ref="K551:L551"/>
    <mergeCell ref="X547:X548"/>
    <mergeCell ref="M551:N551"/>
    <mergeCell ref="R551:R552"/>
    <mergeCell ref="S551:S552"/>
    <mergeCell ref="AB547:AB548"/>
    <mergeCell ref="AA547:AA548"/>
    <mergeCell ref="T547:T548"/>
    <mergeCell ref="U547:U548"/>
    <mergeCell ref="V547:V548"/>
    <mergeCell ref="W547:W548"/>
    <mergeCell ref="Y547:Y548"/>
    <mergeCell ref="Z547:Z548"/>
    <mergeCell ref="AC551:AC552"/>
    <mergeCell ref="AD551:AD552"/>
    <mergeCell ref="C552:P552"/>
    <mergeCell ref="X551:X552"/>
    <mergeCell ref="Y551:Y552"/>
    <mergeCell ref="AA551:AA552"/>
    <mergeCell ref="T551:T552"/>
    <mergeCell ref="U551:U552"/>
    <mergeCell ref="V551:V552"/>
    <mergeCell ref="Q551:Q552"/>
    <mergeCell ref="G553:H554"/>
    <mergeCell ref="I553:J554"/>
    <mergeCell ref="AD553:AD554"/>
    <mergeCell ref="S553:S554"/>
    <mergeCell ref="T553:T554"/>
    <mergeCell ref="U553:U554"/>
    <mergeCell ref="V553:V554"/>
    <mergeCell ref="K553:L554"/>
    <mergeCell ref="M553:N554"/>
    <mergeCell ref="C553:D554"/>
    <mergeCell ref="E553:F554"/>
    <mergeCell ref="A551:A552"/>
    <mergeCell ref="A553:A554"/>
    <mergeCell ref="B549:B550"/>
    <mergeCell ref="B551:B552"/>
    <mergeCell ref="B553:B554"/>
    <mergeCell ref="AC553:AC554"/>
    <mergeCell ref="O553:O554"/>
    <mergeCell ref="P553:P554"/>
    <mergeCell ref="Q553:Q554"/>
    <mergeCell ref="R553:R554"/>
    <mergeCell ref="G555:H556"/>
    <mergeCell ref="I555:J556"/>
    <mergeCell ref="K555:L556"/>
    <mergeCell ref="M555:N556"/>
    <mergeCell ref="V555:V556"/>
    <mergeCell ref="A555:A556"/>
    <mergeCell ref="C555:D556"/>
    <mergeCell ref="E555:F556"/>
    <mergeCell ref="S555:S556"/>
    <mergeCell ref="T555:T556"/>
    <mergeCell ref="U555:U556"/>
    <mergeCell ref="O555:O556"/>
    <mergeCell ref="P555:P556"/>
    <mergeCell ref="Q555:Q556"/>
    <mergeCell ref="R555:R556"/>
    <mergeCell ref="W555:W556"/>
    <mergeCell ref="X555:X556"/>
    <mergeCell ref="Y555:Y556"/>
    <mergeCell ref="W553:W554"/>
    <mergeCell ref="X553:X554"/>
    <mergeCell ref="Y553:Y554"/>
    <mergeCell ref="Y549:Y550"/>
    <mergeCell ref="Z555:Z556"/>
    <mergeCell ref="AA555:AA556"/>
    <mergeCell ref="AB555:AB556"/>
    <mergeCell ref="AA553:AA554"/>
    <mergeCell ref="AB553:AB554"/>
    <mergeCell ref="AA549:AA550"/>
    <mergeCell ref="AB549:AB550"/>
    <mergeCell ref="AB551:AB552"/>
    <mergeCell ref="Z549:Z550"/>
    <mergeCell ref="A561:A562"/>
    <mergeCell ref="B559:B560"/>
    <mergeCell ref="B561:B562"/>
    <mergeCell ref="B563:B564"/>
    <mergeCell ref="AC555:AC556"/>
    <mergeCell ref="AD555:AD556"/>
    <mergeCell ref="C559:D559"/>
    <mergeCell ref="E559:F559"/>
    <mergeCell ref="R559:R560"/>
    <mergeCell ref="S559:S560"/>
    <mergeCell ref="AA559:AA560"/>
    <mergeCell ref="Z559:Z560"/>
    <mergeCell ref="A557:A558"/>
    <mergeCell ref="C557:D557"/>
    <mergeCell ref="E557:F557"/>
    <mergeCell ref="A559:A560"/>
    <mergeCell ref="T559:T560"/>
    <mergeCell ref="G559:H559"/>
    <mergeCell ref="I559:J559"/>
    <mergeCell ref="K559:L559"/>
    <mergeCell ref="I561:J562"/>
    <mergeCell ref="K561:L562"/>
    <mergeCell ref="Y559:Y560"/>
    <mergeCell ref="M561:N562"/>
    <mergeCell ref="M559:N559"/>
    <mergeCell ref="AB559:AB560"/>
    <mergeCell ref="U559:U560"/>
    <mergeCell ref="V559:V560"/>
    <mergeCell ref="W559:W560"/>
    <mergeCell ref="X559:X560"/>
    <mergeCell ref="O561:O562"/>
    <mergeCell ref="P561:P562"/>
    <mergeCell ref="Q561:Q562"/>
    <mergeCell ref="R561:R562"/>
    <mergeCell ref="AC559:AC560"/>
    <mergeCell ref="AD559:AD560"/>
    <mergeCell ref="C560:P560"/>
    <mergeCell ref="C561:D562"/>
    <mergeCell ref="E561:F562"/>
    <mergeCell ref="G561:H562"/>
    <mergeCell ref="AC561:AC562"/>
    <mergeCell ref="V561:V562"/>
    <mergeCell ref="W561:W562"/>
    <mergeCell ref="X561:X562"/>
    <mergeCell ref="Y561:Y562"/>
    <mergeCell ref="AB561:AB562"/>
    <mergeCell ref="Z561:Z562"/>
    <mergeCell ref="AD561:AD562"/>
    <mergeCell ref="A563:A564"/>
    <mergeCell ref="C563:D564"/>
    <mergeCell ref="E563:F564"/>
    <mergeCell ref="G563:H564"/>
    <mergeCell ref="I563:J564"/>
    <mergeCell ref="K563:L564"/>
    <mergeCell ref="M563:N564"/>
    <mergeCell ref="O563:O564"/>
    <mergeCell ref="AA561:AA562"/>
    <mergeCell ref="W557:W558"/>
    <mergeCell ref="X557:X558"/>
    <mergeCell ref="P563:P564"/>
    <mergeCell ref="Q563:Q564"/>
    <mergeCell ref="R563:R564"/>
    <mergeCell ref="S563:S564"/>
    <mergeCell ref="S561:S562"/>
    <mergeCell ref="T561:T562"/>
    <mergeCell ref="U561:U562"/>
    <mergeCell ref="Q559:Q560"/>
    <mergeCell ref="AC563:AC564"/>
    <mergeCell ref="AD563:AD564"/>
    <mergeCell ref="C567:D567"/>
    <mergeCell ref="E567:F567"/>
    <mergeCell ref="G567:H567"/>
    <mergeCell ref="I567:J567"/>
    <mergeCell ref="K567:L567"/>
    <mergeCell ref="X563:X564"/>
    <mergeCell ref="M567:N567"/>
    <mergeCell ref="M565:N565"/>
    <mergeCell ref="R567:R568"/>
    <mergeCell ref="S567:S568"/>
    <mergeCell ref="AB563:AB564"/>
    <mergeCell ref="AA563:AA564"/>
    <mergeCell ref="T563:T564"/>
    <mergeCell ref="U563:U564"/>
    <mergeCell ref="V563:V564"/>
    <mergeCell ref="W563:W564"/>
    <mergeCell ref="Y563:Y564"/>
    <mergeCell ref="W567:W568"/>
    <mergeCell ref="AC567:AC568"/>
    <mergeCell ref="AD567:AD568"/>
    <mergeCell ref="C568:P568"/>
    <mergeCell ref="X567:X568"/>
    <mergeCell ref="Y567:Y568"/>
    <mergeCell ref="AA567:AA568"/>
    <mergeCell ref="T567:T568"/>
    <mergeCell ref="U567:U568"/>
    <mergeCell ref="V567:V568"/>
    <mergeCell ref="Q567:Q568"/>
    <mergeCell ref="AD569:AD570"/>
    <mergeCell ref="S569:S570"/>
    <mergeCell ref="T569:T570"/>
    <mergeCell ref="U569:U570"/>
    <mergeCell ref="V569:V570"/>
    <mergeCell ref="Z569:Z570"/>
    <mergeCell ref="W569:W570"/>
    <mergeCell ref="X569:X570"/>
    <mergeCell ref="Y569:Y570"/>
    <mergeCell ref="AC569:AC570"/>
    <mergeCell ref="O569:O570"/>
    <mergeCell ref="P569:P570"/>
    <mergeCell ref="Q569:Q570"/>
    <mergeCell ref="R569:R570"/>
    <mergeCell ref="G569:H570"/>
    <mergeCell ref="I569:J570"/>
    <mergeCell ref="K569:L570"/>
    <mergeCell ref="M569:N570"/>
    <mergeCell ref="A571:A572"/>
    <mergeCell ref="C571:D572"/>
    <mergeCell ref="E571:F572"/>
    <mergeCell ref="C569:D570"/>
    <mergeCell ref="E569:F570"/>
    <mergeCell ref="A567:A568"/>
    <mergeCell ref="A569:A570"/>
    <mergeCell ref="T571:T572"/>
    <mergeCell ref="U571:U572"/>
    <mergeCell ref="V571:V572"/>
    <mergeCell ref="G571:H572"/>
    <mergeCell ref="I571:J572"/>
    <mergeCell ref="K571:L572"/>
    <mergeCell ref="M571:N572"/>
    <mergeCell ref="AA571:AA572"/>
    <mergeCell ref="AB571:AB572"/>
    <mergeCell ref="AA569:AA570"/>
    <mergeCell ref="AB569:AB570"/>
    <mergeCell ref="AA565:AA566"/>
    <mergeCell ref="AB565:AB566"/>
    <mergeCell ref="AB567:AB568"/>
    <mergeCell ref="AD571:AD572"/>
    <mergeCell ref="C576:D576"/>
    <mergeCell ref="E576:F576"/>
    <mergeCell ref="R576:R577"/>
    <mergeCell ref="S576:S577"/>
    <mergeCell ref="T576:T577"/>
    <mergeCell ref="G576:H576"/>
    <mergeCell ref="I576:J576"/>
    <mergeCell ref="K576:L576"/>
    <mergeCell ref="W571:W572"/>
    <mergeCell ref="E574:F574"/>
    <mergeCell ref="A576:A577"/>
    <mergeCell ref="AC571:AC572"/>
    <mergeCell ref="X571:X572"/>
    <mergeCell ref="Y571:Y572"/>
    <mergeCell ref="O571:O572"/>
    <mergeCell ref="P571:P572"/>
    <mergeCell ref="Q571:Q572"/>
    <mergeCell ref="R571:R572"/>
    <mergeCell ref="S571:S572"/>
    <mergeCell ref="A578:A579"/>
    <mergeCell ref="B574:B575"/>
    <mergeCell ref="B576:B577"/>
    <mergeCell ref="B578:B579"/>
    <mergeCell ref="A574:A575"/>
    <mergeCell ref="C574:D574"/>
    <mergeCell ref="B580:B581"/>
    <mergeCell ref="M576:N576"/>
    <mergeCell ref="AB576:AB577"/>
    <mergeCell ref="U576:U577"/>
    <mergeCell ref="V576:V577"/>
    <mergeCell ref="W576:W577"/>
    <mergeCell ref="X576:X577"/>
    <mergeCell ref="AA576:AA577"/>
    <mergeCell ref="Z576:Z577"/>
    <mergeCell ref="O578:O579"/>
    <mergeCell ref="AC576:AC577"/>
    <mergeCell ref="AD576:AD577"/>
    <mergeCell ref="C577:P577"/>
    <mergeCell ref="C578:D579"/>
    <mergeCell ref="E578:F579"/>
    <mergeCell ref="G578:H579"/>
    <mergeCell ref="I578:J579"/>
    <mergeCell ref="K578:L579"/>
    <mergeCell ref="Y576:Y577"/>
    <mergeCell ref="M578:N579"/>
    <mergeCell ref="P578:P579"/>
    <mergeCell ref="Q578:Q579"/>
    <mergeCell ref="R578:R579"/>
    <mergeCell ref="AC578:AC579"/>
    <mergeCell ref="V578:V579"/>
    <mergeCell ref="W578:W579"/>
    <mergeCell ref="X578:X579"/>
    <mergeCell ref="Y578:Y579"/>
    <mergeCell ref="AB578:AB579"/>
    <mergeCell ref="Z578:Z579"/>
    <mergeCell ref="AD578:AD579"/>
    <mergeCell ref="A580:A581"/>
    <mergeCell ref="C580:D581"/>
    <mergeCell ref="E580:F581"/>
    <mergeCell ref="G580:H581"/>
    <mergeCell ref="I580:J581"/>
    <mergeCell ref="K580:L581"/>
    <mergeCell ref="M580:N581"/>
    <mergeCell ref="O580:O581"/>
    <mergeCell ref="AA578:AA579"/>
    <mergeCell ref="W574:W575"/>
    <mergeCell ref="X574:X575"/>
    <mergeCell ref="P580:P581"/>
    <mergeCell ref="Q580:Q581"/>
    <mergeCell ref="R580:R581"/>
    <mergeCell ref="S580:S581"/>
    <mergeCell ref="S578:S579"/>
    <mergeCell ref="T578:T579"/>
    <mergeCell ref="U578:U579"/>
    <mergeCell ref="Q576:Q577"/>
    <mergeCell ref="AC580:AC581"/>
    <mergeCell ref="AD580:AD581"/>
    <mergeCell ref="C584:D584"/>
    <mergeCell ref="E584:F584"/>
    <mergeCell ref="G584:H584"/>
    <mergeCell ref="I584:J584"/>
    <mergeCell ref="K584:L584"/>
    <mergeCell ref="X580:X581"/>
    <mergeCell ref="M584:N584"/>
    <mergeCell ref="Y580:Y581"/>
    <mergeCell ref="AB584:AB585"/>
    <mergeCell ref="AB580:AB581"/>
    <mergeCell ref="AA580:AA581"/>
    <mergeCell ref="T580:T581"/>
    <mergeCell ref="U580:U581"/>
    <mergeCell ref="V580:V581"/>
    <mergeCell ref="W580:W581"/>
    <mergeCell ref="W584:W585"/>
    <mergeCell ref="V582:V583"/>
    <mergeCell ref="W582:W583"/>
    <mergeCell ref="T584:T585"/>
    <mergeCell ref="U584:U585"/>
    <mergeCell ref="V584:V585"/>
    <mergeCell ref="Q584:Q585"/>
    <mergeCell ref="R584:R585"/>
    <mergeCell ref="S584:S585"/>
    <mergeCell ref="O586:O587"/>
    <mergeCell ref="P586:P587"/>
    <mergeCell ref="Q586:Q587"/>
    <mergeCell ref="R586:R587"/>
    <mergeCell ref="AC584:AC585"/>
    <mergeCell ref="AD584:AD585"/>
    <mergeCell ref="C585:P585"/>
    <mergeCell ref="X584:X585"/>
    <mergeCell ref="Y584:Y585"/>
    <mergeCell ref="AA584:AA585"/>
    <mergeCell ref="AC586:AC587"/>
    <mergeCell ref="G586:H587"/>
    <mergeCell ref="I586:J587"/>
    <mergeCell ref="K586:L587"/>
    <mergeCell ref="M586:N587"/>
    <mergeCell ref="AD586:AD587"/>
    <mergeCell ref="S586:S587"/>
    <mergeCell ref="T586:T587"/>
    <mergeCell ref="U586:U587"/>
    <mergeCell ref="V586:V587"/>
    <mergeCell ref="B582:B583"/>
    <mergeCell ref="B584:B585"/>
    <mergeCell ref="A588:A589"/>
    <mergeCell ref="C588:D589"/>
    <mergeCell ref="A582:A583"/>
    <mergeCell ref="C582:D582"/>
    <mergeCell ref="C586:D587"/>
    <mergeCell ref="B586:B587"/>
    <mergeCell ref="B588:B589"/>
    <mergeCell ref="G588:H589"/>
    <mergeCell ref="I588:J589"/>
    <mergeCell ref="K588:L589"/>
    <mergeCell ref="M588:N589"/>
    <mergeCell ref="A584:A585"/>
    <mergeCell ref="A586:A587"/>
    <mergeCell ref="E588:F589"/>
    <mergeCell ref="E586:F587"/>
    <mergeCell ref="S588:S589"/>
    <mergeCell ref="T588:T589"/>
    <mergeCell ref="U588:U589"/>
    <mergeCell ref="V588:V589"/>
    <mergeCell ref="O588:O589"/>
    <mergeCell ref="P588:P589"/>
    <mergeCell ref="Q588:Q589"/>
    <mergeCell ref="R588:R589"/>
    <mergeCell ref="W588:W589"/>
    <mergeCell ref="X588:X589"/>
    <mergeCell ref="Y588:Y589"/>
    <mergeCell ref="W586:W587"/>
    <mergeCell ref="X586:X587"/>
    <mergeCell ref="Y586:Y587"/>
    <mergeCell ref="I592:J592"/>
    <mergeCell ref="K592:L592"/>
    <mergeCell ref="Y582:Y583"/>
    <mergeCell ref="Z588:Z589"/>
    <mergeCell ref="AA588:AA589"/>
    <mergeCell ref="AB588:AB589"/>
    <mergeCell ref="AA586:AA587"/>
    <mergeCell ref="AB586:AB587"/>
    <mergeCell ref="AA582:AA583"/>
    <mergeCell ref="AB582:AB583"/>
    <mergeCell ref="I594:J595"/>
    <mergeCell ref="B592:B593"/>
    <mergeCell ref="AC588:AC589"/>
    <mergeCell ref="AD588:AD589"/>
    <mergeCell ref="C592:D592"/>
    <mergeCell ref="E592:F592"/>
    <mergeCell ref="R592:R593"/>
    <mergeCell ref="S592:S593"/>
    <mergeCell ref="T592:T593"/>
    <mergeCell ref="G592:H592"/>
    <mergeCell ref="O594:O595"/>
    <mergeCell ref="A594:A595"/>
    <mergeCell ref="B594:B595"/>
    <mergeCell ref="B596:B597"/>
    <mergeCell ref="M592:N592"/>
    <mergeCell ref="A590:A591"/>
    <mergeCell ref="C590:D590"/>
    <mergeCell ref="E590:F590"/>
    <mergeCell ref="A592:A593"/>
    <mergeCell ref="B590:B591"/>
    <mergeCell ref="AB592:AB593"/>
    <mergeCell ref="U592:U593"/>
    <mergeCell ref="V592:V593"/>
    <mergeCell ref="W592:W593"/>
    <mergeCell ref="X592:X593"/>
    <mergeCell ref="AA592:AA593"/>
    <mergeCell ref="AC592:AC593"/>
    <mergeCell ref="AD592:AD593"/>
    <mergeCell ref="C593:P593"/>
    <mergeCell ref="C594:D595"/>
    <mergeCell ref="E594:F595"/>
    <mergeCell ref="G594:H595"/>
    <mergeCell ref="AC594:AC595"/>
    <mergeCell ref="K594:L595"/>
    <mergeCell ref="Y592:Y593"/>
    <mergeCell ref="M594:N595"/>
    <mergeCell ref="V594:V595"/>
    <mergeCell ref="W594:W595"/>
    <mergeCell ref="X594:X595"/>
    <mergeCell ref="Y594:Y595"/>
    <mergeCell ref="AB594:AB595"/>
    <mergeCell ref="Z594:Z595"/>
    <mergeCell ref="AD594:AD595"/>
    <mergeCell ref="A596:A597"/>
    <mergeCell ref="C596:D597"/>
    <mergeCell ref="E596:F597"/>
    <mergeCell ref="G596:H597"/>
    <mergeCell ref="I596:J597"/>
    <mergeCell ref="K596:L597"/>
    <mergeCell ref="M596:N597"/>
    <mergeCell ref="O596:O597"/>
    <mergeCell ref="AA594:AA595"/>
    <mergeCell ref="P596:P597"/>
    <mergeCell ref="Q596:Q597"/>
    <mergeCell ref="R596:R597"/>
    <mergeCell ref="S596:S597"/>
    <mergeCell ref="S594:S595"/>
    <mergeCell ref="T594:T595"/>
    <mergeCell ref="P594:P595"/>
    <mergeCell ref="Q594:Q595"/>
    <mergeCell ref="R594:R595"/>
    <mergeCell ref="U594:U595"/>
    <mergeCell ref="Q592:Q593"/>
    <mergeCell ref="AC596:AC597"/>
    <mergeCell ref="AD596:AD597"/>
    <mergeCell ref="C600:D600"/>
    <mergeCell ref="E600:F600"/>
    <mergeCell ref="G600:H600"/>
    <mergeCell ref="I600:J600"/>
    <mergeCell ref="K600:L600"/>
    <mergeCell ref="X596:X597"/>
    <mergeCell ref="Y596:Y597"/>
    <mergeCell ref="R600:R601"/>
    <mergeCell ref="S600:S601"/>
    <mergeCell ref="AB600:AB601"/>
    <mergeCell ref="AB596:AB597"/>
    <mergeCell ref="AA596:AA597"/>
    <mergeCell ref="T596:T597"/>
    <mergeCell ref="U596:U597"/>
    <mergeCell ref="V596:V597"/>
    <mergeCell ref="W598:W599"/>
    <mergeCell ref="W596:W597"/>
    <mergeCell ref="W600:W601"/>
    <mergeCell ref="AC600:AC601"/>
    <mergeCell ref="AD600:AD601"/>
    <mergeCell ref="C601:P601"/>
    <mergeCell ref="X600:X601"/>
    <mergeCell ref="Y600:Y601"/>
    <mergeCell ref="AA600:AA601"/>
    <mergeCell ref="T600:T601"/>
    <mergeCell ref="U600:U601"/>
    <mergeCell ref="AD602:AD603"/>
    <mergeCell ref="S602:S603"/>
    <mergeCell ref="T602:T603"/>
    <mergeCell ref="U602:U603"/>
    <mergeCell ref="V602:V603"/>
    <mergeCell ref="Z600:Z601"/>
    <mergeCell ref="Z602:Z603"/>
    <mergeCell ref="AC602:AC603"/>
    <mergeCell ref="G604:H605"/>
    <mergeCell ref="I604:J605"/>
    <mergeCell ref="K604:L605"/>
    <mergeCell ref="M604:N605"/>
    <mergeCell ref="V600:V601"/>
    <mergeCell ref="Q600:Q601"/>
    <mergeCell ref="Q602:Q603"/>
    <mergeCell ref="M600:N600"/>
    <mergeCell ref="G602:H603"/>
    <mergeCell ref="I602:J603"/>
    <mergeCell ref="K602:L603"/>
    <mergeCell ref="M602:N603"/>
    <mergeCell ref="O604:O605"/>
    <mergeCell ref="P604:P605"/>
    <mergeCell ref="Q604:Q605"/>
    <mergeCell ref="O602:O603"/>
    <mergeCell ref="P602:P603"/>
    <mergeCell ref="B598:B599"/>
    <mergeCell ref="B600:B601"/>
    <mergeCell ref="A604:A605"/>
    <mergeCell ref="C604:D605"/>
    <mergeCell ref="B602:B603"/>
    <mergeCell ref="B604:B605"/>
    <mergeCell ref="C602:D603"/>
    <mergeCell ref="S604:S605"/>
    <mergeCell ref="T604:T605"/>
    <mergeCell ref="U604:U605"/>
    <mergeCell ref="V604:V605"/>
    <mergeCell ref="A600:A601"/>
    <mergeCell ref="A602:A603"/>
    <mergeCell ref="R602:R603"/>
    <mergeCell ref="E604:F605"/>
    <mergeCell ref="E602:F603"/>
    <mergeCell ref="R604:R605"/>
    <mergeCell ref="W604:W605"/>
    <mergeCell ref="X604:X605"/>
    <mergeCell ref="Y604:Y605"/>
    <mergeCell ref="W602:W603"/>
    <mergeCell ref="X602:X603"/>
    <mergeCell ref="Y602:Y603"/>
    <mergeCell ref="Y598:Y599"/>
    <mergeCell ref="Z604:Z605"/>
    <mergeCell ref="AA604:AA605"/>
    <mergeCell ref="AB604:AB605"/>
    <mergeCell ref="AA602:AA603"/>
    <mergeCell ref="AB602:AB603"/>
    <mergeCell ref="AA598:AA599"/>
    <mergeCell ref="AB598:AB599"/>
    <mergeCell ref="AC604:AC605"/>
    <mergeCell ref="AD604:AD605"/>
    <mergeCell ref="C608:D608"/>
    <mergeCell ref="E608:F608"/>
    <mergeCell ref="R608:R609"/>
    <mergeCell ref="S608:S609"/>
    <mergeCell ref="T608:T609"/>
    <mergeCell ref="G608:H608"/>
    <mergeCell ref="AB608:AB609"/>
    <mergeCell ref="K608:L608"/>
    <mergeCell ref="B612:B613"/>
    <mergeCell ref="M608:N608"/>
    <mergeCell ref="K610:L611"/>
    <mergeCell ref="Y608:Y609"/>
    <mergeCell ref="M610:N611"/>
    <mergeCell ref="O610:O611"/>
    <mergeCell ref="U608:U609"/>
    <mergeCell ref="V608:V609"/>
    <mergeCell ref="W608:W609"/>
    <mergeCell ref="X608:X609"/>
    <mergeCell ref="A606:A607"/>
    <mergeCell ref="C606:D606"/>
    <mergeCell ref="E606:F606"/>
    <mergeCell ref="A608:A609"/>
    <mergeCell ref="B606:B607"/>
    <mergeCell ref="I610:J611"/>
    <mergeCell ref="I608:J608"/>
    <mergeCell ref="A610:A611"/>
    <mergeCell ref="B610:B611"/>
    <mergeCell ref="B608:B609"/>
    <mergeCell ref="AA608:AA609"/>
    <mergeCell ref="Z608:Z609"/>
    <mergeCell ref="P610:P611"/>
    <mergeCell ref="Q610:Q611"/>
    <mergeCell ref="R610:R611"/>
    <mergeCell ref="AC608:AC609"/>
    <mergeCell ref="AB610:AB611"/>
    <mergeCell ref="Z610:Z611"/>
    <mergeCell ref="U610:U611"/>
    <mergeCell ref="Q608:Q609"/>
    <mergeCell ref="AD608:AD609"/>
    <mergeCell ref="C609:P609"/>
    <mergeCell ref="C610:D611"/>
    <mergeCell ref="E610:F611"/>
    <mergeCell ref="G610:H611"/>
    <mergeCell ref="AC610:AC611"/>
    <mergeCell ref="V610:V611"/>
    <mergeCell ref="W610:W611"/>
    <mergeCell ref="X610:X611"/>
    <mergeCell ref="Y610:Y611"/>
    <mergeCell ref="AD610:AD611"/>
    <mergeCell ref="A612:A613"/>
    <mergeCell ref="C612:D613"/>
    <mergeCell ref="E612:F613"/>
    <mergeCell ref="G612:H613"/>
    <mergeCell ref="I612:J613"/>
    <mergeCell ref="K612:L613"/>
    <mergeCell ref="M612:N613"/>
    <mergeCell ref="O612:O613"/>
    <mergeCell ref="AA610:AA611"/>
    <mergeCell ref="P612:P613"/>
    <mergeCell ref="Q612:Q613"/>
    <mergeCell ref="R612:R613"/>
    <mergeCell ref="S612:S613"/>
    <mergeCell ref="S610:S611"/>
    <mergeCell ref="T610:T611"/>
    <mergeCell ref="AC612:AC613"/>
    <mergeCell ref="AD612:AD613"/>
    <mergeCell ref="C616:D616"/>
    <mergeCell ref="E616:F616"/>
    <mergeCell ref="G616:H616"/>
    <mergeCell ref="I616:J616"/>
    <mergeCell ref="K616:L616"/>
    <mergeCell ref="X612:X613"/>
    <mergeCell ref="M616:N616"/>
    <mergeCell ref="Y612:Y613"/>
    <mergeCell ref="AB616:AB617"/>
    <mergeCell ref="AB612:AB613"/>
    <mergeCell ref="AA612:AA613"/>
    <mergeCell ref="T612:T613"/>
    <mergeCell ref="U612:U613"/>
    <mergeCell ref="V612:V613"/>
    <mergeCell ref="W612:W613"/>
    <mergeCell ref="W616:W617"/>
    <mergeCell ref="V614:V615"/>
    <mergeCell ref="W614:W615"/>
    <mergeCell ref="T616:T617"/>
    <mergeCell ref="U616:U617"/>
    <mergeCell ref="V616:V617"/>
    <mergeCell ref="Q616:Q617"/>
    <mergeCell ref="R616:R617"/>
    <mergeCell ref="S616:S617"/>
    <mergeCell ref="O618:O619"/>
    <mergeCell ref="P618:P619"/>
    <mergeCell ref="Q618:Q619"/>
    <mergeCell ref="R618:R619"/>
    <mergeCell ref="AC616:AC617"/>
    <mergeCell ref="AD616:AD617"/>
    <mergeCell ref="C617:P617"/>
    <mergeCell ref="X616:X617"/>
    <mergeCell ref="Y616:Y617"/>
    <mergeCell ref="AA616:AA617"/>
    <mergeCell ref="AC618:AC619"/>
    <mergeCell ref="G618:H619"/>
    <mergeCell ref="I618:J619"/>
    <mergeCell ref="K618:L619"/>
    <mergeCell ref="M618:N619"/>
    <mergeCell ref="AD618:AD619"/>
    <mergeCell ref="S618:S619"/>
    <mergeCell ref="T618:T619"/>
    <mergeCell ref="U618:U619"/>
    <mergeCell ref="V618:V619"/>
    <mergeCell ref="B614:B615"/>
    <mergeCell ref="B616:B617"/>
    <mergeCell ref="A620:A621"/>
    <mergeCell ref="C620:D621"/>
    <mergeCell ref="A614:A615"/>
    <mergeCell ref="C614:D614"/>
    <mergeCell ref="C618:D619"/>
    <mergeCell ref="B618:B619"/>
    <mergeCell ref="B620:B621"/>
    <mergeCell ref="G620:H621"/>
    <mergeCell ref="I620:J621"/>
    <mergeCell ref="K620:L621"/>
    <mergeCell ref="M620:N621"/>
    <mergeCell ref="A616:A617"/>
    <mergeCell ref="A618:A619"/>
    <mergeCell ref="E620:F621"/>
    <mergeCell ref="E618:F619"/>
    <mergeCell ref="S620:S621"/>
    <mergeCell ref="T620:T621"/>
    <mergeCell ref="U620:U621"/>
    <mergeCell ref="V620:V621"/>
    <mergeCell ref="O620:O621"/>
    <mergeCell ref="P620:P621"/>
    <mergeCell ref="Q620:Q621"/>
    <mergeCell ref="R620:R621"/>
    <mergeCell ref="W620:W621"/>
    <mergeCell ref="X620:X621"/>
    <mergeCell ref="Y620:Y621"/>
    <mergeCell ref="W618:W619"/>
    <mergeCell ref="X618:X619"/>
    <mergeCell ref="Y618:Y619"/>
    <mergeCell ref="I624:J624"/>
    <mergeCell ref="K624:L624"/>
    <mergeCell ref="Y614:Y615"/>
    <mergeCell ref="Z620:Z621"/>
    <mergeCell ref="AA620:AA621"/>
    <mergeCell ref="AB620:AB621"/>
    <mergeCell ref="AA618:AA619"/>
    <mergeCell ref="AB618:AB619"/>
    <mergeCell ref="AA614:AA615"/>
    <mergeCell ref="AB614:AB615"/>
    <mergeCell ref="I626:J627"/>
    <mergeCell ref="B624:B625"/>
    <mergeCell ref="AC620:AC621"/>
    <mergeCell ref="AD620:AD621"/>
    <mergeCell ref="C624:D624"/>
    <mergeCell ref="E624:F624"/>
    <mergeCell ref="R624:R625"/>
    <mergeCell ref="S624:S625"/>
    <mergeCell ref="T624:T625"/>
    <mergeCell ref="G624:H624"/>
    <mergeCell ref="O626:O627"/>
    <mergeCell ref="A626:A627"/>
    <mergeCell ref="B626:B627"/>
    <mergeCell ref="B628:B629"/>
    <mergeCell ref="M624:N624"/>
    <mergeCell ref="A622:A623"/>
    <mergeCell ref="C622:D622"/>
    <mergeCell ref="E622:F622"/>
    <mergeCell ref="A624:A625"/>
    <mergeCell ref="B622:B623"/>
    <mergeCell ref="AB624:AB625"/>
    <mergeCell ref="U624:U625"/>
    <mergeCell ref="V624:V625"/>
    <mergeCell ref="W624:W625"/>
    <mergeCell ref="X624:X625"/>
    <mergeCell ref="AA624:AA625"/>
    <mergeCell ref="AC624:AC625"/>
    <mergeCell ref="AD624:AD625"/>
    <mergeCell ref="C625:P625"/>
    <mergeCell ref="C626:D627"/>
    <mergeCell ref="E626:F627"/>
    <mergeCell ref="G626:H627"/>
    <mergeCell ref="AC626:AC627"/>
    <mergeCell ref="K626:L627"/>
    <mergeCell ref="Y624:Y625"/>
    <mergeCell ref="M626:N627"/>
    <mergeCell ref="V626:V627"/>
    <mergeCell ref="W626:W627"/>
    <mergeCell ref="X626:X627"/>
    <mergeCell ref="Y626:Y627"/>
    <mergeCell ref="AB626:AB627"/>
    <mergeCell ref="Z626:Z627"/>
    <mergeCell ref="AD626:AD627"/>
    <mergeCell ref="A628:A629"/>
    <mergeCell ref="C628:D629"/>
    <mergeCell ref="E628:F629"/>
    <mergeCell ref="G628:H629"/>
    <mergeCell ref="I628:J629"/>
    <mergeCell ref="K628:L629"/>
    <mergeCell ref="M628:N629"/>
    <mergeCell ref="O628:O629"/>
    <mergeCell ref="AA626:AA627"/>
    <mergeCell ref="P628:P629"/>
    <mergeCell ref="Q628:Q629"/>
    <mergeCell ref="R628:R629"/>
    <mergeCell ref="S628:S629"/>
    <mergeCell ref="S626:S627"/>
    <mergeCell ref="T626:T627"/>
    <mergeCell ref="P626:P627"/>
    <mergeCell ref="Q626:Q627"/>
    <mergeCell ref="R626:R627"/>
    <mergeCell ref="U626:U627"/>
    <mergeCell ref="Q624:Q625"/>
    <mergeCell ref="AC628:AC629"/>
    <mergeCell ref="AD628:AD629"/>
    <mergeCell ref="C632:D632"/>
    <mergeCell ref="E632:F632"/>
    <mergeCell ref="G632:H632"/>
    <mergeCell ref="I632:J632"/>
    <mergeCell ref="K632:L632"/>
    <mergeCell ref="X628:X629"/>
    <mergeCell ref="M632:N632"/>
    <mergeCell ref="Y628:Y629"/>
    <mergeCell ref="R632:R633"/>
    <mergeCell ref="S632:S633"/>
    <mergeCell ref="AB632:AB633"/>
    <mergeCell ref="AB628:AB629"/>
    <mergeCell ref="AA628:AA629"/>
    <mergeCell ref="T628:T629"/>
    <mergeCell ref="U628:U629"/>
    <mergeCell ref="V628:V629"/>
    <mergeCell ref="W628:W629"/>
    <mergeCell ref="W632:W633"/>
    <mergeCell ref="AC632:AC633"/>
    <mergeCell ref="AD632:AD633"/>
    <mergeCell ref="C633:P633"/>
    <mergeCell ref="X632:X633"/>
    <mergeCell ref="Y632:Y633"/>
    <mergeCell ref="AA632:AA633"/>
    <mergeCell ref="T632:T633"/>
    <mergeCell ref="U632:U633"/>
    <mergeCell ref="Q632:Q633"/>
    <mergeCell ref="AD634:AD635"/>
    <mergeCell ref="S634:S635"/>
    <mergeCell ref="T634:T635"/>
    <mergeCell ref="U634:U635"/>
    <mergeCell ref="V634:V635"/>
    <mergeCell ref="Q634:Q635"/>
    <mergeCell ref="R634:R635"/>
    <mergeCell ref="AC634:AC635"/>
    <mergeCell ref="A632:A633"/>
    <mergeCell ref="A634:A635"/>
    <mergeCell ref="K636:L637"/>
    <mergeCell ref="M636:N637"/>
    <mergeCell ref="E636:F637"/>
    <mergeCell ref="C634:D635"/>
    <mergeCell ref="E634:F635"/>
    <mergeCell ref="G636:H637"/>
    <mergeCell ref="I636:J637"/>
    <mergeCell ref="G634:H635"/>
    <mergeCell ref="A636:A637"/>
    <mergeCell ref="C636:D637"/>
    <mergeCell ref="B634:B635"/>
    <mergeCell ref="B636:B637"/>
    <mergeCell ref="O636:O637"/>
    <mergeCell ref="P636:P637"/>
    <mergeCell ref="O634:O635"/>
    <mergeCell ref="P634:P635"/>
    <mergeCell ref="I634:J635"/>
    <mergeCell ref="K634:L635"/>
    <mergeCell ref="S636:S637"/>
    <mergeCell ref="T636:T637"/>
    <mergeCell ref="U636:U637"/>
    <mergeCell ref="V636:V637"/>
    <mergeCell ref="B630:B631"/>
    <mergeCell ref="B632:B633"/>
    <mergeCell ref="Q636:Q637"/>
    <mergeCell ref="R636:R637"/>
    <mergeCell ref="M634:N635"/>
    <mergeCell ref="V632:V633"/>
    <mergeCell ref="W636:W637"/>
    <mergeCell ref="X636:X637"/>
    <mergeCell ref="Y636:Y637"/>
    <mergeCell ref="W634:W635"/>
    <mergeCell ref="X634:X635"/>
    <mergeCell ref="Y634:Y635"/>
    <mergeCell ref="Y630:Y631"/>
    <mergeCell ref="Z636:Z637"/>
    <mergeCell ref="AA636:AA637"/>
    <mergeCell ref="AB636:AB637"/>
    <mergeCell ref="AA634:AA635"/>
    <mergeCell ref="AB634:AB635"/>
    <mergeCell ref="AA630:AA631"/>
    <mergeCell ref="AB630:AB631"/>
    <mergeCell ref="AC636:AC637"/>
    <mergeCell ref="AD636:AD637"/>
    <mergeCell ref="C640:D640"/>
    <mergeCell ref="E640:F640"/>
    <mergeCell ref="R640:R641"/>
    <mergeCell ref="S640:S641"/>
    <mergeCell ref="T640:T641"/>
    <mergeCell ref="G640:H640"/>
    <mergeCell ref="AB640:AB641"/>
    <mergeCell ref="K640:L640"/>
    <mergeCell ref="B644:B645"/>
    <mergeCell ref="M640:N640"/>
    <mergeCell ref="K642:L643"/>
    <mergeCell ref="Y640:Y641"/>
    <mergeCell ref="M642:N643"/>
    <mergeCell ref="O642:O643"/>
    <mergeCell ref="U640:U641"/>
    <mergeCell ref="V640:V641"/>
    <mergeCell ref="W640:W641"/>
    <mergeCell ref="X640:X641"/>
    <mergeCell ref="A638:A639"/>
    <mergeCell ref="C638:D638"/>
    <mergeCell ref="E638:F638"/>
    <mergeCell ref="A640:A641"/>
    <mergeCell ref="B638:B639"/>
    <mergeCell ref="I642:J643"/>
    <mergeCell ref="I640:J640"/>
    <mergeCell ref="A642:A643"/>
    <mergeCell ref="B642:B643"/>
    <mergeCell ref="B640:B641"/>
    <mergeCell ref="AA640:AA641"/>
    <mergeCell ref="Z640:Z641"/>
    <mergeCell ref="P642:P643"/>
    <mergeCell ref="Q642:Q643"/>
    <mergeCell ref="R642:R643"/>
    <mergeCell ref="AC640:AC641"/>
    <mergeCell ref="AB642:AB643"/>
    <mergeCell ref="Z642:Z643"/>
    <mergeCell ref="AD640:AD641"/>
    <mergeCell ref="C641:P641"/>
    <mergeCell ref="C642:D643"/>
    <mergeCell ref="E642:F643"/>
    <mergeCell ref="G642:H643"/>
    <mergeCell ref="AC642:AC643"/>
    <mergeCell ref="V642:V643"/>
    <mergeCell ref="W642:W643"/>
    <mergeCell ref="X642:X643"/>
    <mergeCell ref="Y642:Y643"/>
    <mergeCell ref="AD642:AD643"/>
    <mergeCell ref="A644:A645"/>
    <mergeCell ref="C644:D645"/>
    <mergeCell ref="E644:F645"/>
    <mergeCell ref="G644:H645"/>
    <mergeCell ref="I644:J645"/>
    <mergeCell ref="K644:L645"/>
    <mergeCell ref="M644:N645"/>
    <mergeCell ref="O644:O645"/>
    <mergeCell ref="AA642:AA643"/>
    <mergeCell ref="W638:W639"/>
    <mergeCell ref="X638:X639"/>
    <mergeCell ref="P644:P645"/>
    <mergeCell ref="Q644:Q645"/>
    <mergeCell ref="R644:R645"/>
    <mergeCell ref="S644:S645"/>
    <mergeCell ref="S642:S643"/>
    <mergeCell ref="T642:T643"/>
    <mergeCell ref="U642:U643"/>
    <mergeCell ref="Q640:Q641"/>
    <mergeCell ref="AC644:AC645"/>
    <mergeCell ref="AD644:AD645"/>
    <mergeCell ref="C648:D648"/>
    <mergeCell ref="E648:F648"/>
    <mergeCell ref="G648:H648"/>
    <mergeCell ref="I648:J648"/>
    <mergeCell ref="K648:L648"/>
    <mergeCell ref="X644:X645"/>
    <mergeCell ref="M648:N648"/>
    <mergeCell ref="Y644:Y645"/>
    <mergeCell ref="R648:R649"/>
    <mergeCell ref="S648:S649"/>
    <mergeCell ref="AB648:AB649"/>
    <mergeCell ref="AB644:AB645"/>
    <mergeCell ref="AA644:AA645"/>
    <mergeCell ref="T644:T645"/>
    <mergeCell ref="U644:U645"/>
    <mergeCell ref="V644:V645"/>
    <mergeCell ref="W644:W645"/>
    <mergeCell ref="W648:W649"/>
    <mergeCell ref="AC648:AC649"/>
    <mergeCell ref="AD648:AD649"/>
    <mergeCell ref="C649:P649"/>
    <mergeCell ref="X648:X649"/>
    <mergeCell ref="Y648:Y649"/>
    <mergeCell ref="AA648:AA649"/>
    <mergeCell ref="T648:T649"/>
    <mergeCell ref="U648:U649"/>
    <mergeCell ref="V648:V649"/>
    <mergeCell ref="Q648:Q649"/>
    <mergeCell ref="O650:O651"/>
    <mergeCell ref="P650:P651"/>
    <mergeCell ref="Q650:Q651"/>
    <mergeCell ref="R650:R651"/>
    <mergeCell ref="G650:H651"/>
    <mergeCell ref="I650:J651"/>
    <mergeCell ref="K650:L651"/>
    <mergeCell ref="M650:N651"/>
    <mergeCell ref="C650:D651"/>
    <mergeCell ref="E650:F651"/>
    <mergeCell ref="B652:B653"/>
    <mergeCell ref="AC650:AC651"/>
    <mergeCell ref="AD650:AD651"/>
    <mergeCell ref="S650:S651"/>
    <mergeCell ref="T650:T651"/>
    <mergeCell ref="U650:U651"/>
    <mergeCell ref="V650:V651"/>
    <mergeCell ref="Z650:Z651"/>
    <mergeCell ref="G652:H653"/>
    <mergeCell ref="I652:J653"/>
    <mergeCell ref="K652:L653"/>
    <mergeCell ref="M652:N653"/>
    <mergeCell ref="A648:A649"/>
    <mergeCell ref="A650:A651"/>
    <mergeCell ref="B648:B649"/>
    <mergeCell ref="B650:B651"/>
    <mergeCell ref="C652:D653"/>
    <mergeCell ref="E652:F653"/>
    <mergeCell ref="S652:S653"/>
    <mergeCell ref="T652:T653"/>
    <mergeCell ref="U652:U653"/>
    <mergeCell ref="V652:V653"/>
    <mergeCell ref="O652:O653"/>
    <mergeCell ref="P652:P653"/>
    <mergeCell ref="Q652:Q653"/>
    <mergeCell ref="R652:R653"/>
    <mergeCell ref="W652:W653"/>
    <mergeCell ref="X652:X653"/>
    <mergeCell ref="Y652:Y653"/>
    <mergeCell ref="W650:W651"/>
    <mergeCell ref="X650:X651"/>
    <mergeCell ref="Y650:Y651"/>
    <mergeCell ref="Z652:Z653"/>
    <mergeCell ref="AA652:AA653"/>
    <mergeCell ref="AB652:AB653"/>
    <mergeCell ref="AA650:AA651"/>
    <mergeCell ref="AB650:AB651"/>
    <mergeCell ref="AA646:AA647"/>
    <mergeCell ref="AB646:AB647"/>
    <mergeCell ref="Z648:Z649"/>
    <mergeCell ref="A663:A664"/>
    <mergeCell ref="AC652:AC653"/>
    <mergeCell ref="AD652:AD653"/>
    <mergeCell ref="C657:D657"/>
    <mergeCell ref="E657:F657"/>
    <mergeCell ref="G657:H657"/>
    <mergeCell ref="I657:J657"/>
    <mergeCell ref="K657:L657"/>
    <mergeCell ref="M657:N657"/>
    <mergeCell ref="V657:V658"/>
    <mergeCell ref="C669:D670"/>
    <mergeCell ref="E669:F670"/>
    <mergeCell ref="C667:D668"/>
    <mergeCell ref="E667:F668"/>
    <mergeCell ref="A705:A706"/>
    <mergeCell ref="A707:A708"/>
    <mergeCell ref="A701:A702"/>
    <mergeCell ref="A703:A704"/>
    <mergeCell ref="C671:D671"/>
    <mergeCell ref="E671:F671"/>
    <mergeCell ref="Q657:Q658"/>
    <mergeCell ref="R657:R658"/>
    <mergeCell ref="S657:S658"/>
    <mergeCell ref="T657:T658"/>
    <mergeCell ref="C655:D655"/>
    <mergeCell ref="E655:F655"/>
    <mergeCell ref="T655:T656"/>
    <mergeCell ref="AC657:AC658"/>
    <mergeCell ref="AD657:AD658"/>
    <mergeCell ref="C658:P658"/>
    <mergeCell ref="C659:D660"/>
    <mergeCell ref="E659:F660"/>
    <mergeCell ref="G659:H660"/>
    <mergeCell ref="I659:J660"/>
    <mergeCell ref="K659:L660"/>
    <mergeCell ref="Y657:Y658"/>
    <mergeCell ref="AB657:AB658"/>
    <mergeCell ref="Z659:Z660"/>
    <mergeCell ref="R659:R660"/>
    <mergeCell ref="S659:S660"/>
    <mergeCell ref="T659:T660"/>
    <mergeCell ref="U659:U660"/>
    <mergeCell ref="M659:N660"/>
    <mergeCell ref="O659:O660"/>
    <mergeCell ref="P659:P660"/>
    <mergeCell ref="Q659:Q660"/>
    <mergeCell ref="K661:L662"/>
    <mergeCell ref="M661:N662"/>
    <mergeCell ref="O661:O662"/>
    <mergeCell ref="AA659:AA660"/>
    <mergeCell ref="AB659:AB660"/>
    <mergeCell ref="AC659:AC660"/>
    <mergeCell ref="V659:V660"/>
    <mergeCell ref="W659:W660"/>
    <mergeCell ref="X659:X660"/>
    <mergeCell ref="Y659:Y660"/>
    <mergeCell ref="P661:P662"/>
    <mergeCell ref="Q661:Q662"/>
    <mergeCell ref="R661:R662"/>
    <mergeCell ref="S661:S662"/>
    <mergeCell ref="AD659:AD660"/>
    <mergeCell ref="A661:A662"/>
    <mergeCell ref="C661:D662"/>
    <mergeCell ref="E661:F662"/>
    <mergeCell ref="G661:H662"/>
    <mergeCell ref="I661:J662"/>
    <mergeCell ref="AA661:AA662"/>
    <mergeCell ref="T661:T662"/>
    <mergeCell ref="U661:U662"/>
    <mergeCell ref="V661:V662"/>
    <mergeCell ref="W661:W662"/>
    <mergeCell ref="Z661:Z662"/>
    <mergeCell ref="AA657:AA658"/>
    <mergeCell ref="W655:W656"/>
    <mergeCell ref="X655:X656"/>
    <mergeCell ref="U657:U658"/>
    <mergeCell ref="X657:X658"/>
    <mergeCell ref="Y655:Y656"/>
    <mergeCell ref="AA655:AA656"/>
    <mergeCell ref="Z657:Z658"/>
    <mergeCell ref="W657:W658"/>
    <mergeCell ref="U655:U656"/>
    <mergeCell ref="AB661:AB662"/>
    <mergeCell ref="AC661:AC662"/>
    <mergeCell ref="AD661:AD662"/>
    <mergeCell ref="C665:D665"/>
    <mergeCell ref="E665:F665"/>
    <mergeCell ref="G665:H665"/>
    <mergeCell ref="I665:J665"/>
    <mergeCell ref="K665:L665"/>
    <mergeCell ref="X661:X662"/>
    <mergeCell ref="Y661:Y662"/>
    <mergeCell ref="AD665:AD666"/>
    <mergeCell ref="C666:P666"/>
    <mergeCell ref="X665:X666"/>
    <mergeCell ref="Y665:Y666"/>
    <mergeCell ref="AA665:AA666"/>
    <mergeCell ref="T665:T666"/>
    <mergeCell ref="U665:U666"/>
    <mergeCell ref="V665:V666"/>
    <mergeCell ref="M665:N665"/>
    <mergeCell ref="Q665:Q666"/>
    <mergeCell ref="K667:L668"/>
    <mergeCell ref="M667:N668"/>
    <mergeCell ref="AB665:AB666"/>
    <mergeCell ref="AC665:AC666"/>
    <mergeCell ref="R665:R666"/>
    <mergeCell ref="S665:S666"/>
    <mergeCell ref="Z667:Z668"/>
    <mergeCell ref="O667:O668"/>
    <mergeCell ref="P667:P668"/>
    <mergeCell ref="Q667:Q668"/>
    <mergeCell ref="G663:H663"/>
    <mergeCell ref="I663:J663"/>
    <mergeCell ref="R667:R668"/>
    <mergeCell ref="AB667:AB668"/>
    <mergeCell ref="AC667:AC668"/>
    <mergeCell ref="AD667:AD668"/>
    <mergeCell ref="S667:S668"/>
    <mergeCell ref="T667:T668"/>
    <mergeCell ref="U667:U668"/>
    <mergeCell ref="V667:V668"/>
    <mergeCell ref="K669:L670"/>
    <mergeCell ref="M669:N670"/>
    <mergeCell ref="O669:O670"/>
    <mergeCell ref="P669:P670"/>
    <mergeCell ref="C663:D663"/>
    <mergeCell ref="E663:F663"/>
    <mergeCell ref="G669:H670"/>
    <mergeCell ref="I669:J670"/>
    <mergeCell ref="G667:H668"/>
    <mergeCell ref="I667:J668"/>
    <mergeCell ref="W665:W666"/>
    <mergeCell ref="Y663:Y664"/>
    <mergeCell ref="U663:U664"/>
    <mergeCell ref="V663:V664"/>
    <mergeCell ref="W663:W664"/>
    <mergeCell ref="X663:X664"/>
    <mergeCell ref="Z665:Z666"/>
    <mergeCell ref="AA669:AA670"/>
    <mergeCell ref="W669:W670"/>
    <mergeCell ref="X669:X670"/>
    <mergeCell ref="Y669:Y670"/>
    <mergeCell ref="W667:W668"/>
    <mergeCell ref="X667:X668"/>
    <mergeCell ref="Y667:Y668"/>
    <mergeCell ref="AA667:AA668"/>
    <mergeCell ref="Z669:Z670"/>
    <mergeCell ref="AD669:AD670"/>
    <mergeCell ref="C673:D673"/>
    <mergeCell ref="E673:F673"/>
    <mergeCell ref="G673:H673"/>
    <mergeCell ref="I673:J673"/>
    <mergeCell ref="K673:L673"/>
    <mergeCell ref="M673:N673"/>
    <mergeCell ref="V673:V674"/>
    <mergeCell ref="U669:U670"/>
    <mergeCell ref="V669:V670"/>
    <mergeCell ref="B671:B672"/>
    <mergeCell ref="B673:B674"/>
    <mergeCell ref="AB669:AB670"/>
    <mergeCell ref="AC669:AC670"/>
    <mergeCell ref="Q669:Q670"/>
    <mergeCell ref="R669:R670"/>
    <mergeCell ref="S669:S670"/>
    <mergeCell ref="T669:T670"/>
    <mergeCell ref="Q673:Q674"/>
    <mergeCell ref="R673:R674"/>
    <mergeCell ref="C674:P674"/>
    <mergeCell ref="C675:D676"/>
    <mergeCell ref="E675:F676"/>
    <mergeCell ref="G675:H676"/>
    <mergeCell ref="I675:J676"/>
    <mergeCell ref="K675:L676"/>
    <mergeCell ref="S673:S674"/>
    <mergeCell ref="T673:T674"/>
    <mergeCell ref="AC673:AC674"/>
    <mergeCell ref="AD673:AD674"/>
    <mergeCell ref="Y673:Y674"/>
    <mergeCell ref="AB673:AB674"/>
    <mergeCell ref="AA673:AA674"/>
    <mergeCell ref="Z673:Z674"/>
    <mergeCell ref="U673:U674"/>
    <mergeCell ref="R675:R676"/>
    <mergeCell ref="S675:S676"/>
    <mergeCell ref="T675:T676"/>
    <mergeCell ref="U675:U676"/>
    <mergeCell ref="M675:N676"/>
    <mergeCell ref="O675:O676"/>
    <mergeCell ref="P675:P676"/>
    <mergeCell ref="Q675:Q676"/>
    <mergeCell ref="M677:N678"/>
    <mergeCell ref="O677:O678"/>
    <mergeCell ref="AA675:AA676"/>
    <mergeCell ref="AB675:AB676"/>
    <mergeCell ref="AC675:AC676"/>
    <mergeCell ref="V675:V676"/>
    <mergeCell ref="W675:W676"/>
    <mergeCell ref="X675:X676"/>
    <mergeCell ref="Y675:Y676"/>
    <mergeCell ref="Z675:Z676"/>
    <mergeCell ref="AC671:AC672"/>
    <mergeCell ref="R677:R678"/>
    <mergeCell ref="S677:S678"/>
    <mergeCell ref="AD675:AD676"/>
    <mergeCell ref="A677:A678"/>
    <mergeCell ref="C677:D678"/>
    <mergeCell ref="E677:F678"/>
    <mergeCell ref="G677:H678"/>
    <mergeCell ref="I677:J678"/>
    <mergeCell ref="K677:L678"/>
    <mergeCell ref="P677:P678"/>
    <mergeCell ref="Q677:Q678"/>
    <mergeCell ref="AB677:AB678"/>
    <mergeCell ref="AC677:AC678"/>
    <mergeCell ref="W671:W672"/>
    <mergeCell ref="X671:X672"/>
    <mergeCell ref="W673:W674"/>
    <mergeCell ref="X673:X674"/>
    <mergeCell ref="AA677:AA678"/>
    <mergeCell ref="W677:W678"/>
    <mergeCell ref="T677:T678"/>
    <mergeCell ref="U677:U678"/>
    <mergeCell ref="V677:V678"/>
    <mergeCell ref="Z677:Z678"/>
    <mergeCell ref="AD677:AD678"/>
    <mergeCell ref="C681:D681"/>
    <mergeCell ref="E681:F681"/>
    <mergeCell ref="G681:H681"/>
    <mergeCell ref="I681:J681"/>
    <mergeCell ref="K681:L681"/>
    <mergeCell ref="X677:X678"/>
    <mergeCell ref="Y677:Y678"/>
    <mergeCell ref="M681:N681"/>
    <mergeCell ref="Q681:Q682"/>
    <mergeCell ref="AD681:AD682"/>
    <mergeCell ref="C682:P682"/>
    <mergeCell ref="X681:X682"/>
    <mergeCell ref="Y681:Y682"/>
    <mergeCell ref="AA681:AA682"/>
    <mergeCell ref="T681:T682"/>
    <mergeCell ref="AB681:AB682"/>
    <mergeCell ref="AC681:AC682"/>
    <mergeCell ref="Z681:Z682"/>
    <mergeCell ref="AD683:AD684"/>
    <mergeCell ref="S683:S684"/>
    <mergeCell ref="T683:T684"/>
    <mergeCell ref="U683:U684"/>
    <mergeCell ref="V683:V684"/>
    <mergeCell ref="X683:X684"/>
    <mergeCell ref="Z683:Z684"/>
    <mergeCell ref="B679:B680"/>
    <mergeCell ref="G685:H686"/>
    <mergeCell ref="A685:A686"/>
    <mergeCell ref="C685:D686"/>
    <mergeCell ref="E685:F686"/>
    <mergeCell ref="C683:D684"/>
    <mergeCell ref="E683:F684"/>
    <mergeCell ref="G683:H684"/>
    <mergeCell ref="U681:U682"/>
    <mergeCell ref="I685:J686"/>
    <mergeCell ref="K685:L686"/>
    <mergeCell ref="M685:N686"/>
    <mergeCell ref="O685:O686"/>
    <mergeCell ref="A681:A682"/>
    <mergeCell ref="A683:A684"/>
    <mergeCell ref="O683:O684"/>
    <mergeCell ref="I683:J684"/>
    <mergeCell ref="K683:L684"/>
    <mergeCell ref="M683:N684"/>
    <mergeCell ref="P685:P686"/>
    <mergeCell ref="Q685:Q686"/>
    <mergeCell ref="R685:R686"/>
    <mergeCell ref="S685:S686"/>
    <mergeCell ref="V681:V682"/>
    <mergeCell ref="R681:R682"/>
    <mergeCell ref="S681:S682"/>
    <mergeCell ref="P683:P684"/>
    <mergeCell ref="Q683:Q684"/>
    <mergeCell ref="R683:R684"/>
    <mergeCell ref="X685:X686"/>
    <mergeCell ref="Y685:Y686"/>
    <mergeCell ref="T685:T686"/>
    <mergeCell ref="U685:U686"/>
    <mergeCell ref="V685:V686"/>
    <mergeCell ref="W681:W682"/>
    <mergeCell ref="W683:W684"/>
    <mergeCell ref="W685:W686"/>
    <mergeCell ref="Y683:Y684"/>
    <mergeCell ref="AB685:AB686"/>
    <mergeCell ref="AC685:AC686"/>
    <mergeCell ref="AA685:AA686"/>
    <mergeCell ref="AA683:AA684"/>
    <mergeCell ref="AB683:AB684"/>
    <mergeCell ref="AC683:AC684"/>
    <mergeCell ref="AD685:AD686"/>
    <mergeCell ref="C689:D689"/>
    <mergeCell ref="E689:F689"/>
    <mergeCell ref="G689:H689"/>
    <mergeCell ref="I689:J689"/>
    <mergeCell ref="K689:L689"/>
    <mergeCell ref="M689:N689"/>
    <mergeCell ref="V689:V690"/>
    <mergeCell ref="Q689:Q690"/>
    <mergeCell ref="R689:R690"/>
    <mergeCell ref="B693:B694"/>
    <mergeCell ref="A687:A688"/>
    <mergeCell ref="C687:D687"/>
    <mergeCell ref="E687:F687"/>
    <mergeCell ref="A689:A690"/>
    <mergeCell ref="C690:P690"/>
    <mergeCell ref="B687:B688"/>
    <mergeCell ref="S689:S690"/>
    <mergeCell ref="T689:T690"/>
    <mergeCell ref="AC689:AC690"/>
    <mergeCell ref="AD689:AD690"/>
    <mergeCell ref="AA689:AA690"/>
    <mergeCell ref="A691:A692"/>
    <mergeCell ref="B689:B690"/>
    <mergeCell ref="B691:B692"/>
    <mergeCell ref="Z689:Z690"/>
    <mergeCell ref="Z691:Z692"/>
    <mergeCell ref="R691:R692"/>
    <mergeCell ref="S691:S692"/>
    <mergeCell ref="T691:T692"/>
    <mergeCell ref="C691:D692"/>
    <mergeCell ref="E691:F692"/>
    <mergeCell ref="G691:H692"/>
    <mergeCell ref="I691:J692"/>
    <mergeCell ref="V691:V692"/>
    <mergeCell ref="W691:W692"/>
    <mergeCell ref="X691:X692"/>
    <mergeCell ref="Y691:Y692"/>
    <mergeCell ref="K691:L692"/>
    <mergeCell ref="Y689:Y690"/>
    <mergeCell ref="M691:N692"/>
    <mergeCell ref="O691:O692"/>
    <mergeCell ref="P691:P692"/>
    <mergeCell ref="Q691:Q692"/>
    <mergeCell ref="AD691:AD692"/>
    <mergeCell ref="A693:A694"/>
    <mergeCell ref="C693:D694"/>
    <mergeCell ref="E693:F694"/>
    <mergeCell ref="G693:H694"/>
    <mergeCell ref="I693:J694"/>
    <mergeCell ref="K693:L694"/>
    <mergeCell ref="M693:N694"/>
    <mergeCell ref="O693:O694"/>
    <mergeCell ref="AA691:AA692"/>
    <mergeCell ref="X689:X690"/>
    <mergeCell ref="T693:T694"/>
    <mergeCell ref="U693:U694"/>
    <mergeCell ref="V693:V694"/>
    <mergeCell ref="W693:W694"/>
    <mergeCell ref="P693:P694"/>
    <mergeCell ref="Q693:Q694"/>
    <mergeCell ref="R693:R694"/>
    <mergeCell ref="S693:S694"/>
    <mergeCell ref="U691:U692"/>
    <mergeCell ref="AC693:AC694"/>
    <mergeCell ref="AA693:AA694"/>
    <mergeCell ref="Z693:Z694"/>
    <mergeCell ref="AB687:AB688"/>
    <mergeCell ref="AC687:AC688"/>
    <mergeCell ref="Z687:Z688"/>
    <mergeCell ref="AB691:AB692"/>
    <mergeCell ref="AC691:AC692"/>
    <mergeCell ref="AB689:AB690"/>
    <mergeCell ref="X693:X694"/>
    <mergeCell ref="Y693:Y694"/>
    <mergeCell ref="M697:N697"/>
    <mergeCell ref="Y687:Y688"/>
    <mergeCell ref="AA687:AA688"/>
    <mergeCell ref="AB693:AB694"/>
    <mergeCell ref="W687:W688"/>
    <mergeCell ref="X687:X688"/>
    <mergeCell ref="U689:U690"/>
    <mergeCell ref="W689:W690"/>
    <mergeCell ref="AB697:AB698"/>
    <mergeCell ref="W697:W698"/>
    <mergeCell ref="V697:V698"/>
    <mergeCell ref="AC697:AC698"/>
    <mergeCell ref="AD693:AD694"/>
    <mergeCell ref="C697:D697"/>
    <mergeCell ref="E697:F697"/>
    <mergeCell ref="G697:H697"/>
    <mergeCell ref="I697:J697"/>
    <mergeCell ref="K697:L697"/>
    <mergeCell ref="AD697:AD698"/>
    <mergeCell ref="C698:P698"/>
    <mergeCell ref="X697:X698"/>
    <mergeCell ref="Y697:Y698"/>
    <mergeCell ref="AA697:AA698"/>
    <mergeCell ref="T697:T698"/>
    <mergeCell ref="U697:U698"/>
    <mergeCell ref="Z697:Z698"/>
    <mergeCell ref="R697:R698"/>
    <mergeCell ref="S697:S698"/>
    <mergeCell ref="W699:W700"/>
    <mergeCell ref="O699:O700"/>
    <mergeCell ref="P699:P700"/>
    <mergeCell ref="Q699:Q700"/>
    <mergeCell ref="R699:R700"/>
    <mergeCell ref="I699:J700"/>
    <mergeCell ref="K699:L700"/>
    <mergeCell ref="M699:N700"/>
    <mergeCell ref="C699:D700"/>
    <mergeCell ref="E699:F700"/>
    <mergeCell ref="G699:H700"/>
    <mergeCell ref="A697:A698"/>
    <mergeCell ref="AD699:AD700"/>
    <mergeCell ref="S699:S700"/>
    <mergeCell ref="T699:T700"/>
    <mergeCell ref="U699:U700"/>
    <mergeCell ref="V699:V700"/>
    <mergeCell ref="Z699:Z700"/>
    <mergeCell ref="I701:J702"/>
    <mergeCell ref="K701:L702"/>
    <mergeCell ref="M701:N702"/>
    <mergeCell ref="O701:O702"/>
    <mergeCell ref="A695:A696"/>
    <mergeCell ref="C695:D695"/>
    <mergeCell ref="E695:F695"/>
    <mergeCell ref="G701:H702"/>
    <mergeCell ref="C701:D702"/>
    <mergeCell ref="E701:F702"/>
    <mergeCell ref="Q697:Q698"/>
    <mergeCell ref="W701:W702"/>
    <mergeCell ref="X701:X702"/>
    <mergeCell ref="Y701:Y702"/>
    <mergeCell ref="T701:T702"/>
    <mergeCell ref="U701:U702"/>
    <mergeCell ref="V701:V702"/>
    <mergeCell ref="X699:X700"/>
    <mergeCell ref="Y699:Y700"/>
    <mergeCell ref="Q701:Q702"/>
    <mergeCell ref="C703:D703"/>
    <mergeCell ref="AB701:AB702"/>
    <mergeCell ref="AC701:AC702"/>
    <mergeCell ref="AA701:AA702"/>
    <mergeCell ref="AA699:AA700"/>
    <mergeCell ref="AB699:AB700"/>
    <mergeCell ref="AC699:AC700"/>
    <mergeCell ref="P701:P702"/>
    <mergeCell ref="R701:R702"/>
    <mergeCell ref="S701:S702"/>
    <mergeCell ref="E703:F703"/>
    <mergeCell ref="B703:B704"/>
    <mergeCell ref="B705:B706"/>
    <mergeCell ref="B707:B708"/>
    <mergeCell ref="Z701:Z702"/>
    <mergeCell ref="AD701:AD702"/>
    <mergeCell ref="C705:D705"/>
    <mergeCell ref="E705:F705"/>
    <mergeCell ref="G705:H705"/>
    <mergeCell ref="I705:J705"/>
    <mergeCell ref="Q705:Q706"/>
    <mergeCell ref="R705:R706"/>
    <mergeCell ref="S705:S706"/>
    <mergeCell ref="C707:D708"/>
    <mergeCell ref="E707:F708"/>
    <mergeCell ref="G707:H708"/>
    <mergeCell ref="I707:J708"/>
    <mergeCell ref="K707:L708"/>
    <mergeCell ref="M707:N708"/>
    <mergeCell ref="S707:S708"/>
    <mergeCell ref="AC705:AC706"/>
    <mergeCell ref="AD705:AD706"/>
    <mergeCell ref="C706:P706"/>
    <mergeCell ref="Y705:Y706"/>
    <mergeCell ref="AB705:AB706"/>
    <mergeCell ref="AA705:AA706"/>
    <mergeCell ref="K705:L705"/>
    <mergeCell ref="M705:N705"/>
    <mergeCell ref="V705:V706"/>
    <mergeCell ref="U705:U706"/>
    <mergeCell ref="T707:T708"/>
    <mergeCell ref="U707:U708"/>
    <mergeCell ref="AB707:AB708"/>
    <mergeCell ref="O707:O708"/>
    <mergeCell ref="P707:P708"/>
    <mergeCell ref="Q707:Q708"/>
    <mergeCell ref="R707:R708"/>
    <mergeCell ref="K709:L710"/>
    <mergeCell ref="M709:N710"/>
    <mergeCell ref="O709:O710"/>
    <mergeCell ref="AA707:AA708"/>
    <mergeCell ref="AC707:AC708"/>
    <mergeCell ref="V707:V708"/>
    <mergeCell ref="W707:W708"/>
    <mergeCell ref="X707:X708"/>
    <mergeCell ref="Y707:Y708"/>
    <mergeCell ref="Z707:Z708"/>
    <mergeCell ref="P709:P710"/>
    <mergeCell ref="Q709:Q710"/>
    <mergeCell ref="R709:R710"/>
    <mergeCell ref="S709:S710"/>
    <mergeCell ref="AD707:AD708"/>
    <mergeCell ref="A709:A710"/>
    <mergeCell ref="C709:D710"/>
    <mergeCell ref="E709:F710"/>
    <mergeCell ref="G709:H710"/>
    <mergeCell ref="I709:J710"/>
    <mergeCell ref="W705:W706"/>
    <mergeCell ref="X705:X706"/>
    <mergeCell ref="AA709:AA710"/>
    <mergeCell ref="T709:T710"/>
    <mergeCell ref="U709:U710"/>
    <mergeCell ref="V709:V710"/>
    <mergeCell ref="W709:W710"/>
    <mergeCell ref="Z709:Z710"/>
    <mergeCell ref="T705:T706"/>
    <mergeCell ref="Z705:Z706"/>
    <mergeCell ref="X703:X704"/>
    <mergeCell ref="AB709:AB710"/>
    <mergeCell ref="AC709:AC710"/>
    <mergeCell ref="AD709:AD710"/>
    <mergeCell ref="C713:D713"/>
    <mergeCell ref="E713:F713"/>
    <mergeCell ref="G713:H713"/>
    <mergeCell ref="I713:J713"/>
    <mergeCell ref="K713:L713"/>
    <mergeCell ref="X709:X710"/>
    <mergeCell ref="Y709:Y710"/>
    <mergeCell ref="AC713:AC714"/>
    <mergeCell ref="AD713:AD714"/>
    <mergeCell ref="C714:P714"/>
    <mergeCell ref="X713:X714"/>
    <mergeCell ref="Y713:Y714"/>
    <mergeCell ref="AA713:AA714"/>
    <mergeCell ref="T713:T714"/>
    <mergeCell ref="U713:U714"/>
    <mergeCell ref="V713:V714"/>
    <mergeCell ref="M713:N713"/>
    <mergeCell ref="AB713:AB714"/>
    <mergeCell ref="Q713:Q714"/>
    <mergeCell ref="R713:R714"/>
    <mergeCell ref="S713:S714"/>
    <mergeCell ref="Z713:Z714"/>
    <mergeCell ref="Z715:Z716"/>
    <mergeCell ref="AD715:AD716"/>
    <mergeCell ref="S715:S716"/>
    <mergeCell ref="T715:T716"/>
    <mergeCell ref="U715:U716"/>
    <mergeCell ref="V715:V716"/>
    <mergeCell ref="X715:X716"/>
    <mergeCell ref="Y715:Y716"/>
    <mergeCell ref="B711:B712"/>
    <mergeCell ref="G717:H718"/>
    <mergeCell ref="A717:A718"/>
    <mergeCell ref="C717:D718"/>
    <mergeCell ref="E717:F718"/>
    <mergeCell ref="C715:D716"/>
    <mergeCell ref="E715:F716"/>
    <mergeCell ref="G715:H716"/>
    <mergeCell ref="B717:B718"/>
    <mergeCell ref="I717:J718"/>
    <mergeCell ref="K717:L718"/>
    <mergeCell ref="M717:N718"/>
    <mergeCell ref="O717:O718"/>
    <mergeCell ref="A713:A714"/>
    <mergeCell ref="A715:A716"/>
    <mergeCell ref="I715:J716"/>
    <mergeCell ref="K715:L716"/>
    <mergeCell ref="M715:N716"/>
    <mergeCell ref="O715:O716"/>
    <mergeCell ref="P717:P718"/>
    <mergeCell ref="Q717:Q718"/>
    <mergeCell ref="R717:R718"/>
    <mergeCell ref="S717:S718"/>
    <mergeCell ref="W717:W718"/>
    <mergeCell ref="P715:P716"/>
    <mergeCell ref="Q715:Q716"/>
    <mergeCell ref="R715:R716"/>
    <mergeCell ref="X717:X718"/>
    <mergeCell ref="Y717:Y718"/>
    <mergeCell ref="T717:T718"/>
    <mergeCell ref="U717:U718"/>
    <mergeCell ref="V717:V718"/>
    <mergeCell ref="W713:W714"/>
    <mergeCell ref="W715:W716"/>
    <mergeCell ref="AB717:AB718"/>
    <mergeCell ref="AC717:AC718"/>
    <mergeCell ref="AA717:AA718"/>
    <mergeCell ref="AA715:AA716"/>
    <mergeCell ref="AB715:AB716"/>
    <mergeCell ref="AC715:AC716"/>
    <mergeCell ref="Z717:Z718"/>
    <mergeCell ref="AD717:AD718"/>
    <mergeCell ref="C721:D721"/>
    <mergeCell ref="E721:F721"/>
    <mergeCell ref="G721:H721"/>
    <mergeCell ref="I721:J721"/>
    <mergeCell ref="K721:L721"/>
    <mergeCell ref="M721:N721"/>
    <mergeCell ref="V721:V722"/>
    <mergeCell ref="Q721:Q722"/>
    <mergeCell ref="B725:B726"/>
    <mergeCell ref="R721:R722"/>
    <mergeCell ref="A719:A720"/>
    <mergeCell ref="C719:D719"/>
    <mergeCell ref="E719:F719"/>
    <mergeCell ref="A721:A722"/>
    <mergeCell ref="C722:P722"/>
    <mergeCell ref="B719:B720"/>
    <mergeCell ref="K723:L724"/>
    <mergeCell ref="AD721:AD722"/>
    <mergeCell ref="AA721:AA722"/>
    <mergeCell ref="Z721:Z722"/>
    <mergeCell ref="A723:A724"/>
    <mergeCell ref="B721:B722"/>
    <mergeCell ref="B723:B724"/>
    <mergeCell ref="C723:D724"/>
    <mergeCell ref="E723:F724"/>
    <mergeCell ref="G723:H724"/>
    <mergeCell ref="I723:J724"/>
    <mergeCell ref="S721:S722"/>
    <mergeCell ref="T721:T722"/>
    <mergeCell ref="Y721:Y722"/>
    <mergeCell ref="AB721:AB722"/>
    <mergeCell ref="M723:N724"/>
    <mergeCell ref="O723:O724"/>
    <mergeCell ref="P723:P724"/>
    <mergeCell ref="Q723:Q724"/>
    <mergeCell ref="R723:R724"/>
    <mergeCell ref="S723:S724"/>
    <mergeCell ref="T723:T724"/>
    <mergeCell ref="V723:V724"/>
    <mergeCell ref="W723:W724"/>
    <mergeCell ref="X723:X724"/>
    <mergeCell ref="Y723:Y724"/>
    <mergeCell ref="Z723:Z724"/>
    <mergeCell ref="AD723:AD724"/>
    <mergeCell ref="A725:A726"/>
    <mergeCell ref="C725:D726"/>
    <mergeCell ref="E725:F726"/>
    <mergeCell ref="G725:H726"/>
    <mergeCell ref="I725:J726"/>
    <mergeCell ref="K725:L726"/>
    <mergeCell ref="M725:N726"/>
    <mergeCell ref="O725:O726"/>
    <mergeCell ref="AA723:AA724"/>
    <mergeCell ref="X721:X722"/>
    <mergeCell ref="T725:T726"/>
    <mergeCell ref="U725:U726"/>
    <mergeCell ref="V725:V726"/>
    <mergeCell ref="W725:W726"/>
    <mergeCell ref="P725:P726"/>
    <mergeCell ref="Q725:Q726"/>
    <mergeCell ref="R725:R726"/>
    <mergeCell ref="S725:S726"/>
    <mergeCell ref="U723:U724"/>
    <mergeCell ref="AC725:AC726"/>
    <mergeCell ref="AA725:AA726"/>
    <mergeCell ref="Z725:Z726"/>
    <mergeCell ref="AB719:AB720"/>
    <mergeCell ref="AC719:AC720"/>
    <mergeCell ref="Z719:Z720"/>
    <mergeCell ref="AB723:AB724"/>
    <mergeCell ref="AC723:AC724"/>
    <mergeCell ref="AC721:AC722"/>
    <mergeCell ref="X725:X726"/>
    <mergeCell ref="Y725:Y726"/>
    <mergeCell ref="M729:N729"/>
    <mergeCell ref="Y719:Y720"/>
    <mergeCell ref="AA719:AA720"/>
    <mergeCell ref="AB725:AB726"/>
    <mergeCell ref="W719:W720"/>
    <mergeCell ref="X719:X720"/>
    <mergeCell ref="U721:U722"/>
    <mergeCell ref="W721:W722"/>
    <mergeCell ref="AB729:AB730"/>
    <mergeCell ref="W729:W730"/>
    <mergeCell ref="V729:V730"/>
    <mergeCell ref="AC729:AC730"/>
    <mergeCell ref="AD725:AD726"/>
    <mergeCell ref="C729:D729"/>
    <mergeCell ref="E729:F729"/>
    <mergeCell ref="G729:H729"/>
    <mergeCell ref="I729:J729"/>
    <mergeCell ref="K729:L729"/>
    <mergeCell ref="AD729:AD730"/>
    <mergeCell ref="C730:P730"/>
    <mergeCell ref="X729:X730"/>
    <mergeCell ref="Y729:Y730"/>
    <mergeCell ref="AA729:AA730"/>
    <mergeCell ref="T729:T730"/>
    <mergeCell ref="U729:U730"/>
    <mergeCell ref="Z729:Z730"/>
    <mergeCell ref="R729:R730"/>
    <mergeCell ref="S729:S730"/>
    <mergeCell ref="O731:O732"/>
    <mergeCell ref="P731:P732"/>
    <mergeCell ref="Q731:Q732"/>
    <mergeCell ref="R731:R732"/>
    <mergeCell ref="I731:J732"/>
    <mergeCell ref="K731:L732"/>
    <mergeCell ref="M731:N732"/>
    <mergeCell ref="AD731:AD732"/>
    <mergeCell ref="S731:S732"/>
    <mergeCell ref="T731:T732"/>
    <mergeCell ref="U731:U732"/>
    <mergeCell ref="V731:V732"/>
    <mergeCell ref="Z731:Z732"/>
    <mergeCell ref="W731:W732"/>
    <mergeCell ref="C727:D727"/>
    <mergeCell ref="E727:F727"/>
    <mergeCell ref="G733:H734"/>
    <mergeCell ref="A733:A734"/>
    <mergeCell ref="C733:D734"/>
    <mergeCell ref="E733:F734"/>
    <mergeCell ref="C731:D732"/>
    <mergeCell ref="E731:F732"/>
    <mergeCell ref="G731:H732"/>
    <mergeCell ref="P733:P734"/>
    <mergeCell ref="Q733:Q734"/>
    <mergeCell ref="R733:R734"/>
    <mergeCell ref="S733:S734"/>
    <mergeCell ref="I733:J734"/>
    <mergeCell ref="K733:L734"/>
    <mergeCell ref="M733:N734"/>
    <mergeCell ref="O733:O734"/>
    <mergeCell ref="Q729:Q730"/>
    <mergeCell ref="W733:W734"/>
    <mergeCell ref="X733:X734"/>
    <mergeCell ref="Y733:Y734"/>
    <mergeCell ref="T733:T734"/>
    <mergeCell ref="U733:U734"/>
    <mergeCell ref="V733:V734"/>
    <mergeCell ref="X731:X732"/>
    <mergeCell ref="Y731:Y732"/>
    <mergeCell ref="AB733:AB734"/>
    <mergeCell ref="AC733:AC734"/>
    <mergeCell ref="AA733:AA734"/>
    <mergeCell ref="AA731:AA732"/>
    <mergeCell ref="AB731:AB732"/>
    <mergeCell ref="AC731:AC732"/>
    <mergeCell ref="Z733:Z734"/>
    <mergeCell ref="AD733:AD734"/>
    <mergeCell ref="C738:D738"/>
    <mergeCell ref="E738:F738"/>
    <mergeCell ref="G738:H738"/>
    <mergeCell ref="I738:J738"/>
    <mergeCell ref="K738:L738"/>
    <mergeCell ref="M738:N738"/>
    <mergeCell ref="V738:V739"/>
    <mergeCell ref="T738:T739"/>
    <mergeCell ref="A736:A737"/>
    <mergeCell ref="C736:D736"/>
    <mergeCell ref="E736:F736"/>
    <mergeCell ref="S738:S739"/>
    <mergeCell ref="AB738:AB739"/>
    <mergeCell ref="AA738:AA739"/>
    <mergeCell ref="W736:W737"/>
    <mergeCell ref="X736:X737"/>
    <mergeCell ref="U738:U739"/>
    <mergeCell ref="A738:A739"/>
    <mergeCell ref="B740:B741"/>
    <mergeCell ref="B742:B743"/>
    <mergeCell ref="Q738:Q739"/>
    <mergeCell ref="R738:R739"/>
    <mergeCell ref="O740:O741"/>
    <mergeCell ref="P740:P741"/>
    <mergeCell ref="Q740:Q741"/>
    <mergeCell ref="R740:R741"/>
    <mergeCell ref="M740:N741"/>
    <mergeCell ref="Q742:Q743"/>
    <mergeCell ref="AD738:AD739"/>
    <mergeCell ref="C739:P739"/>
    <mergeCell ref="C740:D741"/>
    <mergeCell ref="E740:F741"/>
    <mergeCell ref="G740:H741"/>
    <mergeCell ref="I740:J741"/>
    <mergeCell ref="K740:L741"/>
    <mergeCell ref="Y738:Y739"/>
    <mergeCell ref="AC738:AC739"/>
    <mergeCell ref="AB740:AB741"/>
    <mergeCell ref="AC740:AC741"/>
    <mergeCell ref="V740:V741"/>
    <mergeCell ref="W740:W741"/>
    <mergeCell ref="X740:X741"/>
    <mergeCell ref="Y740:Y741"/>
    <mergeCell ref="Z740:Z741"/>
    <mergeCell ref="AD740:AD741"/>
    <mergeCell ref="A742:A743"/>
    <mergeCell ref="C742:D743"/>
    <mergeCell ref="E742:F743"/>
    <mergeCell ref="G742:H743"/>
    <mergeCell ref="I742:J743"/>
    <mergeCell ref="K742:L743"/>
    <mergeCell ref="M742:N743"/>
    <mergeCell ref="O742:O743"/>
    <mergeCell ref="AA740:AA741"/>
    <mergeCell ref="S740:S741"/>
    <mergeCell ref="P742:P743"/>
    <mergeCell ref="Z738:Z739"/>
    <mergeCell ref="R742:R743"/>
    <mergeCell ref="S742:S743"/>
    <mergeCell ref="AA742:AA743"/>
    <mergeCell ref="T742:T743"/>
    <mergeCell ref="U742:U743"/>
    <mergeCell ref="V742:V743"/>
    <mergeCell ref="W742:W743"/>
    <mergeCell ref="X742:X743"/>
    <mergeCell ref="Y742:Y743"/>
    <mergeCell ref="W738:W739"/>
    <mergeCell ref="X738:X739"/>
    <mergeCell ref="Y736:Y737"/>
    <mergeCell ref="T740:T741"/>
    <mergeCell ref="U740:U741"/>
    <mergeCell ref="Q746:Q747"/>
    <mergeCell ref="R746:R747"/>
    <mergeCell ref="S746:S747"/>
    <mergeCell ref="AB742:AB743"/>
    <mergeCell ref="AC742:AC743"/>
    <mergeCell ref="AD742:AD743"/>
    <mergeCell ref="Z742:Z743"/>
    <mergeCell ref="Q744:Q745"/>
    <mergeCell ref="R744:R745"/>
    <mergeCell ref="S744:S745"/>
    <mergeCell ref="AB746:AB747"/>
    <mergeCell ref="AC746:AC747"/>
    <mergeCell ref="AD746:AD747"/>
    <mergeCell ref="C747:P747"/>
    <mergeCell ref="X746:X747"/>
    <mergeCell ref="Y746:Y747"/>
    <mergeCell ref="AA746:AA747"/>
    <mergeCell ref="T746:T747"/>
    <mergeCell ref="U746:U747"/>
    <mergeCell ref="V746:V747"/>
    <mergeCell ref="O748:O749"/>
    <mergeCell ref="P748:P749"/>
    <mergeCell ref="Q748:Q749"/>
    <mergeCell ref="R748:R749"/>
    <mergeCell ref="G748:H749"/>
    <mergeCell ref="I748:J749"/>
    <mergeCell ref="K748:L749"/>
    <mergeCell ref="M748:N749"/>
    <mergeCell ref="AB748:AB749"/>
    <mergeCell ref="AC748:AC749"/>
    <mergeCell ref="AD748:AD749"/>
    <mergeCell ref="S748:S749"/>
    <mergeCell ref="T748:T749"/>
    <mergeCell ref="U748:U749"/>
    <mergeCell ref="V748:V749"/>
    <mergeCell ref="Z748:Z749"/>
    <mergeCell ref="X748:X749"/>
    <mergeCell ref="B744:B745"/>
    <mergeCell ref="B746:B747"/>
    <mergeCell ref="A750:A751"/>
    <mergeCell ref="C750:D751"/>
    <mergeCell ref="E750:F751"/>
    <mergeCell ref="C748:D749"/>
    <mergeCell ref="E748:F749"/>
    <mergeCell ref="B748:B749"/>
    <mergeCell ref="B750:B751"/>
    <mergeCell ref="C746:D746"/>
    <mergeCell ref="A746:A747"/>
    <mergeCell ref="A748:A749"/>
    <mergeCell ref="M746:N746"/>
    <mergeCell ref="E746:F746"/>
    <mergeCell ref="G746:H746"/>
    <mergeCell ref="I746:J746"/>
    <mergeCell ref="K746:L746"/>
    <mergeCell ref="P750:P751"/>
    <mergeCell ref="Q750:Q751"/>
    <mergeCell ref="R750:R751"/>
    <mergeCell ref="G750:H751"/>
    <mergeCell ref="I750:J751"/>
    <mergeCell ref="K750:L751"/>
    <mergeCell ref="M750:N751"/>
    <mergeCell ref="S750:S751"/>
    <mergeCell ref="T750:T751"/>
    <mergeCell ref="U750:U751"/>
    <mergeCell ref="V750:V751"/>
    <mergeCell ref="M754:N754"/>
    <mergeCell ref="V754:V755"/>
    <mergeCell ref="Q754:Q755"/>
    <mergeCell ref="R754:R755"/>
    <mergeCell ref="S754:S755"/>
    <mergeCell ref="O750:O751"/>
    <mergeCell ref="W746:W747"/>
    <mergeCell ref="Y744:Y745"/>
    <mergeCell ref="Z750:Z751"/>
    <mergeCell ref="AA750:AA751"/>
    <mergeCell ref="W750:W751"/>
    <mergeCell ref="X750:X751"/>
    <mergeCell ref="Y750:Y751"/>
    <mergeCell ref="W748:W749"/>
    <mergeCell ref="Y748:Y749"/>
    <mergeCell ref="AA748:AA749"/>
    <mergeCell ref="A758:A759"/>
    <mergeCell ref="C758:D759"/>
    <mergeCell ref="AB750:AB751"/>
    <mergeCell ref="AC750:AC751"/>
    <mergeCell ref="AD750:AD751"/>
    <mergeCell ref="C754:D754"/>
    <mergeCell ref="E754:F754"/>
    <mergeCell ref="G754:H754"/>
    <mergeCell ref="I754:J754"/>
    <mergeCell ref="K754:L754"/>
    <mergeCell ref="A752:A753"/>
    <mergeCell ref="C752:D752"/>
    <mergeCell ref="E752:F752"/>
    <mergeCell ref="A754:A755"/>
    <mergeCell ref="B752:B753"/>
    <mergeCell ref="B754:B755"/>
    <mergeCell ref="O756:O757"/>
    <mergeCell ref="P756:P757"/>
    <mergeCell ref="Q756:Q757"/>
    <mergeCell ref="P758:P759"/>
    <mergeCell ref="Q758:Q759"/>
    <mergeCell ref="O758:O759"/>
    <mergeCell ref="T754:T755"/>
    <mergeCell ref="AC754:AC755"/>
    <mergeCell ref="AA754:AA755"/>
    <mergeCell ref="A756:A757"/>
    <mergeCell ref="B756:B757"/>
    <mergeCell ref="V756:V757"/>
    <mergeCell ref="W756:W757"/>
    <mergeCell ref="X756:X757"/>
    <mergeCell ref="Y756:Y757"/>
    <mergeCell ref="R756:R757"/>
    <mergeCell ref="AD754:AD755"/>
    <mergeCell ref="C755:P755"/>
    <mergeCell ref="C756:D757"/>
    <mergeCell ref="E756:F757"/>
    <mergeCell ref="G756:H757"/>
    <mergeCell ref="I756:J757"/>
    <mergeCell ref="K756:L757"/>
    <mergeCell ref="Y754:Y755"/>
    <mergeCell ref="AB754:AB755"/>
    <mergeCell ref="M756:N757"/>
    <mergeCell ref="S756:S757"/>
    <mergeCell ref="T756:T757"/>
    <mergeCell ref="U756:U757"/>
    <mergeCell ref="AD756:AD757"/>
    <mergeCell ref="AA756:AA757"/>
    <mergeCell ref="Z756:Z757"/>
    <mergeCell ref="E758:F759"/>
    <mergeCell ref="G758:H759"/>
    <mergeCell ref="I758:J759"/>
    <mergeCell ref="K758:L759"/>
    <mergeCell ref="B758:B759"/>
    <mergeCell ref="R758:R759"/>
    <mergeCell ref="M758:N759"/>
    <mergeCell ref="S758:S759"/>
    <mergeCell ref="AA758:AA759"/>
    <mergeCell ref="T758:T759"/>
    <mergeCell ref="U758:U759"/>
    <mergeCell ref="V758:V759"/>
    <mergeCell ref="W758:W759"/>
    <mergeCell ref="Z758:Z759"/>
    <mergeCell ref="Z752:Z753"/>
    <mergeCell ref="W752:W753"/>
    <mergeCell ref="X752:X753"/>
    <mergeCell ref="U754:U755"/>
    <mergeCell ref="W754:W755"/>
    <mergeCell ref="X754:X755"/>
    <mergeCell ref="Z754:Z755"/>
    <mergeCell ref="M762:N762"/>
    <mergeCell ref="Q762:Q763"/>
    <mergeCell ref="Y752:Y753"/>
    <mergeCell ref="AA752:AA753"/>
    <mergeCell ref="AB758:AB759"/>
    <mergeCell ref="AC758:AC759"/>
    <mergeCell ref="AB756:AB757"/>
    <mergeCell ref="AC756:AC757"/>
    <mergeCell ref="AB752:AB753"/>
    <mergeCell ref="AC752:AC753"/>
    <mergeCell ref="AB762:AB763"/>
    <mergeCell ref="AC762:AC763"/>
    <mergeCell ref="AD758:AD759"/>
    <mergeCell ref="C762:D762"/>
    <mergeCell ref="E762:F762"/>
    <mergeCell ref="G762:H762"/>
    <mergeCell ref="I762:J762"/>
    <mergeCell ref="K762:L762"/>
    <mergeCell ref="X758:X759"/>
    <mergeCell ref="Y758:Y759"/>
    <mergeCell ref="U762:U763"/>
    <mergeCell ref="V762:V763"/>
    <mergeCell ref="W762:W763"/>
    <mergeCell ref="Z762:Z763"/>
    <mergeCell ref="R762:R763"/>
    <mergeCell ref="S762:S763"/>
    <mergeCell ref="G764:H765"/>
    <mergeCell ref="I764:J765"/>
    <mergeCell ref="K764:L765"/>
    <mergeCell ref="M764:N765"/>
    <mergeCell ref="AD762:AD763"/>
    <mergeCell ref="C763:P763"/>
    <mergeCell ref="X762:X763"/>
    <mergeCell ref="Y762:Y763"/>
    <mergeCell ref="AA762:AA763"/>
    <mergeCell ref="T762:T763"/>
    <mergeCell ref="X764:X765"/>
    <mergeCell ref="Y764:Y765"/>
    <mergeCell ref="O764:O765"/>
    <mergeCell ref="P764:P765"/>
    <mergeCell ref="Q764:Q765"/>
    <mergeCell ref="R764:R765"/>
    <mergeCell ref="C764:D765"/>
    <mergeCell ref="E764:F765"/>
    <mergeCell ref="AC764:AC765"/>
    <mergeCell ref="AD764:AD765"/>
    <mergeCell ref="S764:S765"/>
    <mergeCell ref="T764:T765"/>
    <mergeCell ref="U764:U765"/>
    <mergeCell ref="V764:V765"/>
    <mergeCell ref="Z764:Z765"/>
    <mergeCell ref="W764:W765"/>
    <mergeCell ref="G766:H767"/>
    <mergeCell ref="I766:J767"/>
    <mergeCell ref="K766:L767"/>
    <mergeCell ref="M766:N767"/>
    <mergeCell ref="A760:A761"/>
    <mergeCell ref="C760:D760"/>
    <mergeCell ref="E760:F760"/>
    <mergeCell ref="B760:B761"/>
    <mergeCell ref="C766:D767"/>
    <mergeCell ref="E766:F767"/>
    <mergeCell ref="AC766:AC767"/>
    <mergeCell ref="AD766:AD767"/>
    <mergeCell ref="AB766:AB767"/>
    <mergeCell ref="AA766:AA767"/>
    <mergeCell ref="V766:V767"/>
    <mergeCell ref="O766:O767"/>
    <mergeCell ref="P766:P767"/>
    <mergeCell ref="Q766:Q767"/>
    <mergeCell ref="R766:R767"/>
    <mergeCell ref="Z766:Z767"/>
    <mergeCell ref="G770:H770"/>
    <mergeCell ref="I770:J770"/>
    <mergeCell ref="AA764:AA765"/>
    <mergeCell ref="AB764:AB765"/>
    <mergeCell ref="W766:W767"/>
    <mergeCell ref="X766:X767"/>
    <mergeCell ref="Y766:Y767"/>
    <mergeCell ref="S766:S767"/>
    <mergeCell ref="T766:T767"/>
    <mergeCell ref="U766:U767"/>
    <mergeCell ref="K770:L770"/>
    <mergeCell ref="M770:N770"/>
    <mergeCell ref="V770:V771"/>
    <mergeCell ref="C768:D768"/>
    <mergeCell ref="E768:F768"/>
    <mergeCell ref="R770:R771"/>
    <mergeCell ref="S770:S771"/>
    <mergeCell ref="T770:T771"/>
    <mergeCell ref="C770:D770"/>
    <mergeCell ref="E770:F770"/>
    <mergeCell ref="B774:B775"/>
    <mergeCell ref="Q770:Q771"/>
    <mergeCell ref="M772:N773"/>
    <mergeCell ref="O772:O773"/>
    <mergeCell ref="P772:P773"/>
    <mergeCell ref="Q772:Q773"/>
    <mergeCell ref="P774:P775"/>
    <mergeCell ref="Q774:Q775"/>
    <mergeCell ref="C771:P771"/>
    <mergeCell ref="C772:D773"/>
    <mergeCell ref="E772:F773"/>
    <mergeCell ref="G772:H773"/>
    <mergeCell ref="I772:J773"/>
    <mergeCell ref="K772:L773"/>
    <mergeCell ref="R772:R773"/>
    <mergeCell ref="S772:S773"/>
    <mergeCell ref="T772:T773"/>
    <mergeCell ref="U772:U773"/>
    <mergeCell ref="AC770:AC771"/>
    <mergeCell ref="AD770:AD771"/>
    <mergeCell ref="Y770:Y771"/>
    <mergeCell ref="AB770:AB771"/>
    <mergeCell ref="Z770:Z771"/>
    <mergeCell ref="AB772:AB773"/>
    <mergeCell ref="AC772:AC773"/>
    <mergeCell ref="V772:V773"/>
    <mergeCell ref="W772:W773"/>
    <mergeCell ref="X772:X773"/>
    <mergeCell ref="Y772:Y773"/>
    <mergeCell ref="Z772:Z773"/>
    <mergeCell ref="AD772:AD773"/>
    <mergeCell ref="A774:A775"/>
    <mergeCell ref="C774:D775"/>
    <mergeCell ref="E774:F775"/>
    <mergeCell ref="G774:H775"/>
    <mergeCell ref="I774:J775"/>
    <mergeCell ref="K774:L775"/>
    <mergeCell ref="M774:N775"/>
    <mergeCell ref="O774:O775"/>
    <mergeCell ref="AA772:AA773"/>
    <mergeCell ref="AA770:AA771"/>
    <mergeCell ref="W768:W769"/>
    <mergeCell ref="X768:X769"/>
    <mergeCell ref="U770:U771"/>
    <mergeCell ref="W770:W771"/>
    <mergeCell ref="X770:X771"/>
    <mergeCell ref="Y768:Y769"/>
    <mergeCell ref="AA768:AA769"/>
    <mergeCell ref="V768:V769"/>
    <mergeCell ref="Z768:Z769"/>
    <mergeCell ref="AD774:AD775"/>
    <mergeCell ref="C778:D778"/>
    <mergeCell ref="E778:F778"/>
    <mergeCell ref="G778:H778"/>
    <mergeCell ref="I778:J778"/>
    <mergeCell ref="K778:L778"/>
    <mergeCell ref="X774:X775"/>
    <mergeCell ref="Y774:Y775"/>
    <mergeCell ref="R774:R775"/>
    <mergeCell ref="S774:S775"/>
    <mergeCell ref="AB774:AB775"/>
    <mergeCell ref="AC774:AC775"/>
    <mergeCell ref="AA774:AA775"/>
    <mergeCell ref="T774:T775"/>
    <mergeCell ref="U774:U775"/>
    <mergeCell ref="V774:V775"/>
    <mergeCell ref="W774:W775"/>
    <mergeCell ref="Z774:Z775"/>
    <mergeCell ref="AD778:AD779"/>
    <mergeCell ref="C779:P779"/>
    <mergeCell ref="X778:X779"/>
    <mergeCell ref="Y778:Y779"/>
    <mergeCell ref="AA778:AA779"/>
    <mergeCell ref="T778:T779"/>
    <mergeCell ref="U778:U779"/>
    <mergeCell ref="V778:V779"/>
    <mergeCell ref="M778:N778"/>
    <mergeCell ref="Q778:Q779"/>
    <mergeCell ref="AB778:AB779"/>
    <mergeCell ref="AC778:AC779"/>
    <mergeCell ref="R778:R779"/>
    <mergeCell ref="S778:S779"/>
    <mergeCell ref="Z778:Z779"/>
    <mergeCell ref="W778:W779"/>
    <mergeCell ref="AA780:AA781"/>
    <mergeCell ref="AB780:AB781"/>
    <mergeCell ref="AC780:AC781"/>
    <mergeCell ref="R780:R781"/>
    <mergeCell ref="S780:S781"/>
    <mergeCell ref="T780:T781"/>
    <mergeCell ref="U780:U781"/>
    <mergeCell ref="Z780:Z781"/>
    <mergeCell ref="V780:V781"/>
    <mergeCell ref="X780:X781"/>
    <mergeCell ref="AD780:AD781"/>
    <mergeCell ref="B776:B777"/>
    <mergeCell ref="B778:B779"/>
    <mergeCell ref="G782:H783"/>
    <mergeCell ref="I782:J783"/>
    <mergeCell ref="C782:D783"/>
    <mergeCell ref="E782:F783"/>
    <mergeCell ref="C780:D781"/>
    <mergeCell ref="E780:F781"/>
    <mergeCell ref="G780:H781"/>
    <mergeCell ref="I780:J781"/>
    <mergeCell ref="K782:L783"/>
    <mergeCell ref="M782:N783"/>
    <mergeCell ref="O782:O783"/>
    <mergeCell ref="K780:L781"/>
    <mergeCell ref="M780:N781"/>
    <mergeCell ref="O780:O781"/>
    <mergeCell ref="P782:P783"/>
    <mergeCell ref="Q782:Q783"/>
    <mergeCell ref="R782:R783"/>
    <mergeCell ref="S782:S783"/>
    <mergeCell ref="W780:W781"/>
    <mergeCell ref="P780:P781"/>
    <mergeCell ref="Q780:Q781"/>
    <mergeCell ref="T786:T787"/>
    <mergeCell ref="Y780:Y781"/>
    <mergeCell ref="W776:W777"/>
    <mergeCell ref="X776:X777"/>
    <mergeCell ref="AD782:AD783"/>
    <mergeCell ref="C786:D786"/>
    <mergeCell ref="E786:F786"/>
    <mergeCell ref="G786:H786"/>
    <mergeCell ref="I786:J786"/>
    <mergeCell ref="K786:L786"/>
    <mergeCell ref="A784:A785"/>
    <mergeCell ref="C784:D784"/>
    <mergeCell ref="E784:F784"/>
    <mergeCell ref="A786:A787"/>
    <mergeCell ref="R786:R787"/>
    <mergeCell ref="S786:S787"/>
    <mergeCell ref="M786:N786"/>
    <mergeCell ref="AB782:AB783"/>
    <mergeCell ref="AC782:AC783"/>
    <mergeCell ref="X782:X783"/>
    <mergeCell ref="Y782:Y783"/>
    <mergeCell ref="Z782:Z783"/>
    <mergeCell ref="T782:T783"/>
    <mergeCell ref="U782:U783"/>
    <mergeCell ref="V782:V783"/>
    <mergeCell ref="AA782:AA783"/>
    <mergeCell ref="W782:W783"/>
    <mergeCell ref="A788:A789"/>
    <mergeCell ref="B788:B789"/>
    <mergeCell ref="B790:B791"/>
    <mergeCell ref="Q786:Q787"/>
    <mergeCell ref="O788:O789"/>
    <mergeCell ref="P788:P789"/>
    <mergeCell ref="Q788:Q789"/>
    <mergeCell ref="P790:P791"/>
    <mergeCell ref="Q790:Q791"/>
    <mergeCell ref="O790:O791"/>
    <mergeCell ref="AC786:AC787"/>
    <mergeCell ref="AA786:AA787"/>
    <mergeCell ref="Z786:Z787"/>
    <mergeCell ref="U786:U787"/>
    <mergeCell ref="W786:W787"/>
    <mergeCell ref="X786:X787"/>
    <mergeCell ref="V786:V787"/>
    <mergeCell ref="AD786:AD787"/>
    <mergeCell ref="C787:P787"/>
    <mergeCell ref="C788:D789"/>
    <mergeCell ref="E788:F789"/>
    <mergeCell ref="G788:H789"/>
    <mergeCell ref="I788:J789"/>
    <mergeCell ref="K788:L789"/>
    <mergeCell ref="Y786:Y787"/>
    <mergeCell ref="AB786:AB787"/>
    <mergeCell ref="M788:N789"/>
    <mergeCell ref="AA788:AA789"/>
    <mergeCell ref="V788:V789"/>
    <mergeCell ref="W788:W789"/>
    <mergeCell ref="X788:X789"/>
    <mergeCell ref="Y788:Y789"/>
    <mergeCell ref="R788:R789"/>
    <mergeCell ref="S788:S789"/>
    <mergeCell ref="T788:T789"/>
    <mergeCell ref="U788:U789"/>
    <mergeCell ref="W790:W791"/>
    <mergeCell ref="Z790:Z791"/>
    <mergeCell ref="AD788:AD789"/>
    <mergeCell ref="A790:A791"/>
    <mergeCell ref="C790:D791"/>
    <mergeCell ref="E790:F791"/>
    <mergeCell ref="G790:H791"/>
    <mergeCell ref="I790:J791"/>
    <mergeCell ref="K790:L791"/>
    <mergeCell ref="M790:N791"/>
    <mergeCell ref="AB790:AB791"/>
    <mergeCell ref="AC790:AC791"/>
    <mergeCell ref="AB788:AB789"/>
    <mergeCell ref="AC788:AC789"/>
    <mergeCell ref="R790:R791"/>
    <mergeCell ref="S790:S791"/>
    <mergeCell ref="AA790:AA791"/>
    <mergeCell ref="T790:T791"/>
    <mergeCell ref="U790:U791"/>
    <mergeCell ref="V790:V791"/>
    <mergeCell ref="AC784:AC785"/>
    <mergeCell ref="Z788:Z789"/>
    <mergeCell ref="AD790:AD791"/>
    <mergeCell ref="C794:D794"/>
    <mergeCell ref="E794:F794"/>
    <mergeCell ref="G794:H794"/>
    <mergeCell ref="I794:J794"/>
    <mergeCell ref="K794:L794"/>
    <mergeCell ref="X790:X791"/>
    <mergeCell ref="Y790:Y791"/>
    <mergeCell ref="U794:U795"/>
    <mergeCell ref="V794:V795"/>
    <mergeCell ref="M794:N794"/>
    <mergeCell ref="Q794:Q795"/>
    <mergeCell ref="R794:R795"/>
    <mergeCell ref="S794:S795"/>
    <mergeCell ref="Q796:Q797"/>
    <mergeCell ref="R796:R797"/>
    <mergeCell ref="AB794:AB795"/>
    <mergeCell ref="AC794:AC795"/>
    <mergeCell ref="AD794:AD795"/>
    <mergeCell ref="C795:P795"/>
    <mergeCell ref="X794:X795"/>
    <mergeCell ref="Y794:Y795"/>
    <mergeCell ref="AA794:AA795"/>
    <mergeCell ref="T794:T795"/>
    <mergeCell ref="G796:H797"/>
    <mergeCell ref="I796:J797"/>
    <mergeCell ref="K796:L797"/>
    <mergeCell ref="M796:N797"/>
    <mergeCell ref="O796:O797"/>
    <mergeCell ref="P796:P797"/>
    <mergeCell ref="W796:W797"/>
    <mergeCell ref="X796:X797"/>
    <mergeCell ref="Y796:Y797"/>
    <mergeCell ref="AA796:AA797"/>
    <mergeCell ref="W794:W795"/>
    <mergeCell ref="Z794:Z795"/>
    <mergeCell ref="E798:F799"/>
    <mergeCell ref="C796:D797"/>
    <mergeCell ref="E796:F797"/>
    <mergeCell ref="B798:B799"/>
    <mergeCell ref="AC796:AC797"/>
    <mergeCell ref="AD796:AD797"/>
    <mergeCell ref="S796:S797"/>
    <mergeCell ref="T796:T797"/>
    <mergeCell ref="U796:U797"/>
    <mergeCell ref="V796:V797"/>
    <mergeCell ref="G798:H799"/>
    <mergeCell ref="I798:J799"/>
    <mergeCell ref="K798:L799"/>
    <mergeCell ref="M798:N799"/>
    <mergeCell ref="A792:A793"/>
    <mergeCell ref="C792:D792"/>
    <mergeCell ref="E792:F792"/>
    <mergeCell ref="B792:B793"/>
    <mergeCell ref="A798:A799"/>
    <mergeCell ref="C798:D799"/>
    <mergeCell ref="T798:T799"/>
    <mergeCell ref="U798:U799"/>
    <mergeCell ref="V798:V799"/>
    <mergeCell ref="O798:O799"/>
    <mergeCell ref="P798:P799"/>
    <mergeCell ref="Q798:Q799"/>
    <mergeCell ref="R798:R799"/>
    <mergeCell ref="AD798:AD799"/>
    <mergeCell ref="C802:D802"/>
    <mergeCell ref="E802:F802"/>
    <mergeCell ref="G802:H802"/>
    <mergeCell ref="I802:J802"/>
    <mergeCell ref="K802:L802"/>
    <mergeCell ref="M802:N802"/>
    <mergeCell ref="V802:V803"/>
    <mergeCell ref="AB798:AB799"/>
    <mergeCell ref="AA798:AA799"/>
    <mergeCell ref="A800:A801"/>
    <mergeCell ref="C800:D800"/>
    <mergeCell ref="E800:F800"/>
    <mergeCell ref="B802:B803"/>
    <mergeCell ref="AB796:AB797"/>
    <mergeCell ref="AC798:AC799"/>
    <mergeCell ref="W798:W799"/>
    <mergeCell ref="X798:X799"/>
    <mergeCell ref="Y798:Y799"/>
    <mergeCell ref="S798:S799"/>
    <mergeCell ref="B804:B805"/>
    <mergeCell ref="B806:B807"/>
    <mergeCell ref="Q802:Q803"/>
    <mergeCell ref="R802:R803"/>
    <mergeCell ref="C804:D805"/>
    <mergeCell ref="E804:F805"/>
    <mergeCell ref="G804:H805"/>
    <mergeCell ref="I804:J805"/>
    <mergeCell ref="K804:L805"/>
    <mergeCell ref="M804:N805"/>
    <mergeCell ref="T802:T803"/>
    <mergeCell ref="AC802:AC803"/>
    <mergeCell ref="AD802:AD803"/>
    <mergeCell ref="C803:P803"/>
    <mergeCell ref="Y802:Y803"/>
    <mergeCell ref="AB802:AB803"/>
    <mergeCell ref="AA802:AA803"/>
    <mergeCell ref="S802:S803"/>
    <mergeCell ref="T804:T805"/>
    <mergeCell ref="U804:U805"/>
    <mergeCell ref="AB804:AB805"/>
    <mergeCell ref="O804:O805"/>
    <mergeCell ref="P804:P805"/>
    <mergeCell ref="Q804:Q805"/>
    <mergeCell ref="R804:R805"/>
    <mergeCell ref="AC804:AC805"/>
    <mergeCell ref="V804:V805"/>
    <mergeCell ref="W804:W805"/>
    <mergeCell ref="X804:X805"/>
    <mergeCell ref="Y804:Y805"/>
    <mergeCell ref="Z804:Z805"/>
    <mergeCell ref="AD804:AD805"/>
    <mergeCell ref="A806:A807"/>
    <mergeCell ref="C806:D807"/>
    <mergeCell ref="E806:F807"/>
    <mergeCell ref="G806:H807"/>
    <mergeCell ref="I806:J807"/>
    <mergeCell ref="K806:L807"/>
    <mergeCell ref="M806:N807"/>
    <mergeCell ref="O806:O807"/>
    <mergeCell ref="AA804:AA805"/>
    <mergeCell ref="W800:W801"/>
    <mergeCell ref="X800:X801"/>
    <mergeCell ref="U802:U803"/>
    <mergeCell ref="W802:W803"/>
    <mergeCell ref="X802:X803"/>
    <mergeCell ref="P806:P807"/>
    <mergeCell ref="Q806:Q807"/>
    <mergeCell ref="R806:R807"/>
    <mergeCell ref="S806:S807"/>
    <mergeCell ref="S804:S805"/>
    <mergeCell ref="Y800:Y801"/>
    <mergeCell ref="AA800:AA801"/>
    <mergeCell ref="Z802:Z803"/>
    <mergeCell ref="AB806:AB807"/>
    <mergeCell ref="AA806:AA807"/>
    <mergeCell ref="Z806:Z807"/>
    <mergeCell ref="AB800:AB801"/>
    <mergeCell ref="AD806:AD807"/>
    <mergeCell ref="C810:D810"/>
    <mergeCell ref="E810:F810"/>
    <mergeCell ref="G810:H810"/>
    <mergeCell ref="I810:J810"/>
    <mergeCell ref="K810:L810"/>
    <mergeCell ref="X806:X807"/>
    <mergeCell ref="Y806:Y807"/>
    <mergeCell ref="M810:N810"/>
    <mergeCell ref="T806:T807"/>
    <mergeCell ref="R810:R811"/>
    <mergeCell ref="S810:S811"/>
    <mergeCell ref="AB810:AB811"/>
    <mergeCell ref="AC806:AC807"/>
    <mergeCell ref="U806:U807"/>
    <mergeCell ref="V806:V807"/>
    <mergeCell ref="W806:W807"/>
    <mergeCell ref="AA808:AA809"/>
    <mergeCell ref="Z808:Z809"/>
    <mergeCell ref="AB808:AB809"/>
    <mergeCell ref="AC810:AC811"/>
    <mergeCell ref="AD810:AD811"/>
    <mergeCell ref="C811:P811"/>
    <mergeCell ref="X810:X811"/>
    <mergeCell ref="Y810:Y811"/>
    <mergeCell ref="AA810:AA811"/>
    <mergeCell ref="T810:T811"/>
    <mergeCell ref="U810:U811"/>
    <mergeCell ref="V810:V811"/>
    <mergeCell ref="Q810:Q811"/>
    <mergeCell ref="AB812:AB813"/>
    <mergeCell ref="AC812:AC813"/>
    <mergeCell ref="AD812:AD813"/>
    <mergeCell ref="O812:O813"/>
    <mergeCell ref="P812:P813"/>
    <mergeCell ref="Q812:Q813"/>
    <mergeCell ref="R812:R813"/>
    <mergeCell ref="T812:T813"/>
    <mergeCell ref="U812:U813"/>
    <mergeCell ref="V812:V813"/>
    <mergeCell ref="E814:F815"/>
    <mergeCell ref="C812:D813"/>
    <mergeCell ref="E812:F813"/>
    <mergeCell ref="B812:B813"/>
    <mergeCell ref="B814:B815"/>
    <mergeCell ref="AA812:AA813"/>
    <mergeCell ref="G812:H813"/>
    <mergeCell ref="I812:J813"/>
    <mergeCell ref="K812:L813"/>
    <mergeCell ref="M812:N813"/>
    <mergeCell ref="A810:A811"/>
    <mergeCell ref="A812:A813"/>
    <mergeCell ref="B808:B809"/>
    <mergeCell ref="B810:B811"/>
    <mergeCell ref="A814:A815"/>
    <mergeCell ref="C814:D815"/>
    <mergeCell ref="O814:O815"/>
    <mergeCell ref="P814:P815"/>
    <mergeCell ref="Q814:Q815"/>
    <mergeCell ref="R814:R815"/>
    <mergeCell ref="G814:H815"/>
    <mergeCell ref="I814:J815"/>
    <mergeCell ref="K814:L815"/>
    <mergeCell ref="M814:N815"/>
    <mergeCell ref="S814:S815"/>
    <mergeCell ref="T814:T815"/>
    <mergeCell ref="U814:U815"/>
    <mergeCell ref="V814:V815"/>
    <mergeCell ref="A39:A40"/>
    <mergeCell ref="A37:A38"/>
    <mergeCell ref="S812:S813"/>
    <mergeCell ref="A57:A58"/>
    <mergeCell ref="A59:A60"/>
    <mergeCell ref="A65:A66"/>
    <mergeCell ref="AD814:AD815"/>
    <mergeCell ref="W814:W815"/>
    <mergeCell ref="X814:X815"/>
    <mergeCell ref="Y814:Y815"/>
    <mergeCell ref="AA814:AA815"/>
    <mergeCell ref="AB814:AB815"/>
    <mergeCell ref="Z814:Z815"/>
    <mergeCell ref="A47:A48"/>
    <mergeCell ref="A35:A36"/>
    <mergeCell ref="A43:A44"/>
    <mergeCell ref="A51:A52"/>
    <mergeCell ref="A41:A42"/>
    <mergeCell ref="A49:A50"/>
    <mergeCell ref="B100:B101"/>
    <mergeCell ref="B102:B103"/>
    <mergeCell ref="A150:A151"/>
    <mergeCell ref="A134:A135"/>
    <mergeCell ref="A130:A131"/>
    <mergeCell ref="A132:A133"/>
    <mergeCell ref="A140:A141"/>
    <mergeCell ref="B126:B127"/>
    <mergeCell ref="B120:B121"/>
    <mergeCell ref="B122:B123"/>
    <mergeCell ref="A114:A115"/>
    <mergeCell ref="A116:A117"/>
    <mergeCell ref="A118:A119"/>
    <mergeCell ref="B114:B115"/>
    <mergeCell ref="B116:B117"/>
    <mergeCell ref="B118:B119"/>
    <mergeCell ref="A120:A121"/>
    <mergeCell ref="B132:B133"/>
    <mergeCell ref="B134:B135"/>
    <mergeCell ref="A138:A139"/>
    <mergeCell ref="A136:A137"/>
    <mergeCell ref="B136:B137"/>
    <mergeCell ref="B138:B139"/>
    <mergeCell ref="B128:B129"/>
    <mergeCell ref="B130:B131"/>
    <mergeCell ref="A126:A127"/>
    <mergeCell ref="B140:B141"/>
    <mergeCell ref="B142:B143"/>
    <mergeCell ref="A146:A147"/>
    <mergeCell ref="A148:A149"/>
    <mergeCell ref="B144:B145"/>
    <mergeCell ref="B146:B147"/>
    <mergeCell ref="B148:B149"/>
    <mergeCell ref="A154:A155"/>
    <mergeCell ref="A156:A157"/>
    <mergeCell ref="B152:B153"/>
    <mergeCell ref="B154:B155"/>
    <mergeCell ref="B156:B157"/>
    <mergeCell ref="A152:A153"/>
    <mergeCell ref="B158:B159"/>
    <mergeCell ref="A162:A163"/>
    <mergeCell ref="A164:A165"/>
    <mergeCell ref="B160:B161"/>
    <mergeCell ref="B162:B163"/>
    <mergeCell ref="B164:B165"/>
    <mergeCell ref="A160:A161"/>
    <mergeCell ref="A158:A159"/>
    <mergeCell ref="B166:B167"/>
    <mergeCell ref="A171:A172"/>
    <mergeCell ref="A173:A174"/>
    <mergeCell ref="B169:B170"/>
    <mergeCell ref="B171:B172"/>
    <mergeCell ref="B173:B174"/>
    <mergeCell ref="A169:A170"/>
    <mergeCell ref="B175:B176"/>
    <mergeCell ref="A179:A180"/>
    <mergeCell ref="A181:A182"/>
    <mergeCell ref="B177:B178"/>
    <mergeCell ref="B179:B180"/>
    <mergeCell ref="B181:B182"/>
    <mergeCell ref="A175:A176"/>
    <mergeCell ref="B183:B184"/>
    <mergeCell ref="A187:A188"/>
    <mergeCell ref="A189:A190"/>
    <mergeCell ref="B185:B186"/>
    <mergeCell ref="B187:B188"/>
    <mergeCell ref="B189:B190"/>
    <mergeCell ref="A195:A196"/>
    <mergeCell ref="A197:A198"/>
    <mergeCell ref="B193:B194"/>
    <mergeCell ref="B195:B196"/>
    <mergeCell ref="B197:B198"/>
    <mergeCell ref="A193:A194"/>
    <mergeCell ref="A207:A208"/>
    <mergeCell ref="B199:B200"/>
    <mergeCell ref="A203:A204"/>
    <mergeCell ref="A205:A206"/>
    <mergeCell ref="B201:B202"/>
    <mergeCell ref="B203:B204"/>
    <mergeCell ref="B205:B206"/>
    <mergeCell ref="A201:A202"/>
    <mergeCell ref="A199:A200"/>
    <mergeCell ref="B207:B208"/>
    <mergeCell ref="B209:B210"/>
    <mergeCell ref="B211:B212"/>
    <mergeCell ref="B213:B214"/>
    <mergeCell ref="A209:A210"/>
    <mergeCell ref="B241:B242"/>
    <mergeCell ref="B243:B244"/>
    <mergeCell ref="B235:B236"/>
    <mergeCell ref="B237:B238"/>
    <mergeCell ref="B225:B226"/>
    <mergeCell ref="B231:B232"/>
    <mergeCell ref="A235:A236"/>
    <mergeCell ref="A237:A238"/>
    <mergeCell ref="B233:B234"/>
    <mergeCell ref="A260:A261"/>
    <mergeCell ref="B258:B259"/>
    <mergeCell ref="B260:B261"/>
    <mergeCell ref="A258:A259"/>
    <mergeCell ref="B239:B240"/>
    <mergeCell ref="A243:A244"/>
    <mergeCell ref="A245:A246"/>
    <mergeCell ref="A268:A269"/>
    <mergeCell ref="A270:A271"/>
    <mergeCell ref="B266:B267"/>
    <mergeCell ref="B268:B269"/>
    <mergeCell ref="B270:B271"/>
    <mergeCell ref="A266:A267"/>
    <mergeCell ref="B292:B293"/>
    <mergeCell ref="B294:B295"/>
    <mergeCell ref="A290:A291"/>
    <mergeCell ref="B274:B275"/>
    <mergeCell ref="B276:B277"/>
    <mergeCell ref="B278:B279"/>
    <mergeCell ref="A274:A275"/>
    <mergeCell ref="B282:B283"/>
    <mergeCell ref="A288:A289"/>
    <mergeCell ref="B280:B281"/>
    <mergeCell ref="B308:B309"/>
    <mergeCell ref="B310:B311"/>
    <mergeCell ref="A306:A307"/>
    <mergeCell ref="A300:A301"/>
    <mergeCell ref="A302:A303"/>
    <mergeCell ref="B284:B285"/>
    <mergeCell ref="B286:B287"/>
    <mergeCell ref="A292:A293"/>
    <mergeCell ref="A294:A295"/>
    <mergeCell ref="B290:B291"/>
    <mergeCell ref="A349:A350"/>
    <mergeCell ref="A351:A352"/>
    <mergeCell ref="B347:B348"/>
    <mergeCell ref="B349:B350"/>
    <mergeCell ref="B351:B352"/>
    <mergeCell ref="B300:B301"/>
    <mergeCell ref="B302:B303"/>
    <mergeCell ref="A308:A309"/>
    <mergeCell ref="A310:A311"/>
    <mergeCell ref="B306:B307"/>
    <mergeCell ref="B328:B329"/>
    <mergeCell ref="A324:A325"/>
    <mergeCell ref="A326:A327"/>
    <mergeCell ref="B322:B323"/>
    <mergeCell ref="B324:B325"/>
    <mergeCell ref="B326:B327"/>
    <mergeCell ref="A322:A323"/>
    <mergeCell ref="A328:A329"/>
    <mergeCell ref="A357:A358"/>
    <mergeCell ref="A359:A360"/>
    <mergeCell ref="B355:B356"/>
    <mergeCell ref="B357:B358"/>
    <mergeCell ref="B359:B360"/>
    <mergeCell ref="A355:A356"/>
    <mergeCell ref="A371:A372"/>
    <mergeCell ref="B361:B362"/>
    <mergeCell ref="A365:A366"/>
    <mergeCell ref="A367:A368"/>
    <mergeCell ref="B363:B364"/>
    <mergeCell ref="B365:B366"/>
    <mergeCell ref="B367:B368"/>
    <mergeCell ref="A363:A364"/>
    <mergeCell ref="A361:A362"/>
    <mergeCell ref="B381:B382"/>
    <mergeCell ref="B383:B384"/>
    <mergeCell ref="B385:B386"/>
    <mergeCell ref="B387:B388"/>
    <mergeCell ref="B369:B370"/>
    <mergeCell ref="A373:A374"/>
    <mergeCell ref="A375:A376"/>
    <mergeCell ref="B371:B372"/>
    <mergeCell ref="B373:B374"/>
    <mergeCell ref="B375:B376"/>
    <mergeCell ref="B509:B510"/>
    <mergeCell ref="B511:B512"/>
    <mergeCell ref="B389:B390"/>
    <mergeCell ref="B391:B392"/>
    <mergeCell ref="B393:B394"/>
    <mergeCell ref="B409:B410"/>
    <mergeCell ref="B395:B396"/>
    <mergeCell ref="B397:B398"/>
    <mergeCell ref="B399:B400"/>
    <mergeCell ref="B401:B402"/>
    <mergeCell ref="B523:B524"/>
    <mergeCell ref="B525:B526"/>
    <mergeCell ref="B499:B500"/>
    <mergeCell ref="A503:A504"/>
    <mergeCell ref="A505:A506"/>
    <mergeCell ref="A511:A512"/>
    <mergeCell ref="B501:B502"/>
    <mergeCell ref="B503:B504"/>
    <mergeCell ref="B505:B506"/>
    <mergeCell ref="B507:B508"/>
    <mergeCell ref="B555:B556"/>
    <mergeCell ref="B557:B558"/>
    <mergeCell ref="B535:B536"/>
    <mergeCell ref="B537:B538"/>
    <mergeCell ref="B539:B540"/>
    <mergeCell ref="B541:B542"/>
    <mergeCell ref="A822:AD822"/>
    <mergeCell ref="A823:AD823"/>
    <mergeCell ref="B567:B568"/>
    <mergeCell ref="B569:B570"/>
    <mergeCell ref="B571:B572"/>
    <mergeCell ref="W812:W813"/>
    <mergeCell ref="X812:X813"/>
    <mergeCell ref="Y812:Y813"/>
    <mergeCell ref="W810:W811"/>
    <mergeCell ref="AC814:AC815"/>
  </mergeCells>
  <printOptions horizontalCentered="1"/>
  <pageMargins left="0.25" right="0.25" top="0.25" bottom="0.25" header="0" footer="0"/>
  <pageSetup firstPageNumber="1" useFirstPageNumber="1" fitToHeight="3" fitToWidth="1" orientation="landscape" scale="69"/>
  <legacyDrawing r:id="rId1"/>
</worksheet>
</file>

<file path=xl/worksheets/sheet4.xml><?xml version="1.0" encoding="utf-8"?>
<worksheet xmlns="http://schemas.openxmlformats.org/spreadsheetml/2006/main" xmlns:r="http://schemas.openxmlformats.org/officeDocument/2006/relationships">
  <dimension ref="B1:B47"/>
  <sheetViews>
    <sheetView showGridLines="0" workbookViewId="0" topLeftCell="A1">
      <selection activeCell="B2" sqref="B2"/>
    </sheetView>
  </sheetViews>
  <sheetFormatPr defaultColWidth="8.8515625" defaultRowHeight="12.75"/>
  <cols>
    <col min="1" max="1" width="2.140625" style="59" customWidth="1"/>
    <col min="2" max="2" width="151.421875" style="59" customWidth="1"/>
  </cols>
  <sheetData>
    <row r="1" ht="12">
      <c r="B1" s="51"/>
    </row>
    <row r="2" ht="16.5">
      <c r="B2" s="52" t="str">
        <f>Input!B2</f>
        <v>KMEA Automated Recap Sheet - Standard/Prelims Format - Version 2.1, Build 2011.09.05</v>
      </c>
    </row>
    <row r="3" ht="16.5">
      <c r="B3" s="52" t="s">
        <v>98</v>
      </c>
    </row>
    <row r="5" ht="15">
      <c r="B5" s="60" t="s">
        <v>99</v>
      </c>
    </row>
    <row r="6" ht="12">
      <c r="B6" s="63" t="s">
        <v>100</v>
      </c>
    </row>
    <row r="7" ht="12">
      <c r="B7" s="63" t="s">
        <v>101</v>
      </c>
    </row>
    <row r="8" ht="12">
      <c r="B8" s="64" t="s">
        <v>132</v>
      </c>
    </row>
    <row r="9" ht="12">
      <c r="B9" s="61" t="s">
        <v>118</v>
      </c>
    </row>
    <row r="12" ht="15">
      <c r="B12" s="62" t="s">
        <v>100</v>
      </c>
    </row>
    <row r="13" ht="12">
      <c r="B13" s="59" t="s">
        <v>102</v>
      </c>
    </row>
    <row r="14" ht="12">
      <c r="B14" s="59" t="s">
        <v>103</v>
      </c>
    </row>
    <row r="15" ht="24">
      <c r="B15" s="59" t="s">
        <v>104</v>
      </c>
    </row>
    <row r="16" ht="12">
      <c r="B16" s="59" t="s">
        <v>105</v>
      </c>
    </row>
    <row r="17" ht="12">
      <c r="B17" s="59" t="s">
        <v>106</v>
      </c>
    </row>
    <row r="18" ht="12">
      <c r="B18" s="59" t="s">
        <v>107</v>
      </c>
    </row>
    <row r="19" ht="12">
      <c r="B19" s="58" t="s">
        <v>116</v>
      </c>
    </row>
    <row r="22" ht="15">
      <c r="B22" s="62" t="s">
        <v>101</v>
      </c>
    </row>
    <row r="23" ht="12">
      <c r="B23" s="59" t="s">
        <v>108</v>
      </c>
    </row>
    <row r="24" ht="12">
      <c r="B24" s="59" t="s">
        <v>136</v>
      </c>
    </row>
    <row r="25" ht="12">
      <c r="B25" s="59" t="s">
        <v>109</v>
      </c>
    </row>
    <row r="26" ht="12">
      <c r="B26" s="59" t="s">
        <v>110</v>
      </c>
    </row>
    <row r="27" ht="12">
      <c r="B27" s="59" t="s">
        <v>111</v>
      </c>
    </row>
    <row r="28" ht="12">
      <c r="B28" s="59" t="s">
        <v>112</v>
      </c>
    </row>
    <row r="29" ht="24">
      <c r="B29" s="59" t="s">
        <v>113</v>
      </c>
    </row>
    <row r="30" ht="12">
      <c r="B30" s="59" t="s">
        <v>114</v>
      </c>
    </row>
    <row r="31" ht="12">
      <c r="B31" s="59" t="s">
        <v>115</v>
      </c>
    </row>
    <row r="32" ht="12.75" customHeight="1">
      <c r="B32" s="59" t="s">
        <v>117</v>
      </c>
    </row>
    <row r="33" ht="12">
      <c r="B33" s="58" t="s">
        <v>116</v>
      </c>
    </row>
    <row r="36" ht="15">
      <c r="B36" s="62" t="s">
        <v>132</v>
      </c>
    </row>
    <row r="37" ht="12">
      <c r="B37" s="59" t="s">
        <v>119</v>
      </c>
    </row>
    <row r="38" ht="12">
      <c r="B38" s="59" t="s">
        <v>120</v>
      </c>
    </row>
    <row r="39" ht="24">
      <c r="B39" s="59" t="s">
        <v>121</v>
      </c>
    </row>
    <row r="40" ht="12">
      <c r="B40" s="59" t="s">
        <v>122</v>
      </c>
    </row>
    <row r="41" ht="12">
      <c r="B41" s="59" t="s">
        <v>123</v>
      </c>
    </row>
    <row r="42" ht="12">
      <c r="B42" s="59" t="s">
        <v>107</v>
      </c>
    </row>
    <row r="43" ht="12">
      <c r="B43" s="58" t="s">
        <v>116</v>
      </c>
    </row>
    <row r="46" ht="12">
      <c r="B46" s="55" t="str">
        <f>Input!B2</f>
        <v>KMEA Automated Recap Sheet - Standard/Prelims Format - Version 2.1, Build 2011.09.05</v>
      </c>
    </row>
    <row r="47" ht="12">
      <c r="B47" s="55" t="str">
        <f>Input!A175</f>
        <v>© 2010-11 www.contestrecaps.com</v>
      </c>
    </row>
  </sheetData>
  <sheetProtection password="8CEB" sheet="1" objects="1" scenarios="1"/>
  <hyperlinks>
    <hyperlink ref="B6" location="'Macros Help Page'!B12" display="Windows PC - Excel 2003"/>
    <hyperlink ref="B7" location="'Macros Help Page'!B22" display="Windows PC - Excel 2007, Excel 2010, and beyond"/>
    <hyperlink ref="B8" location="'Macros Help Page'!B36" display="Apple MacIntosh - Excel for Mac 2011 and beyond"/>
    <hyperlink ref="B19" location="Instructions!A1" display="Return to Instructions Page"/>
    <hyperlink ref="B33" location="Instructions!A1" display="Return to Instructions Page"/>
    <hyperlink ref="B43" location="Instructions!A1" display="Return to Instructions Page"/>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www.contestrecaps.com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KARS_Standard-Prelims_Format_v2.1_Build_2011.09.05</dc:title>
  <dc:subject/>
  <dc:creator>Travis A. Miller</dc:creator>
  <cp:keywords/>
  <dc:description>Stable</dc:description>
  <cp:lastModifiedBy>John Fannin</cp:lastModifiedBy>
  <cp:lastPrinted>2013-10-12T19:37:30Z</cp:lastPrinted>
  <dcterms:created xsi:type="dcterms:W3CDTF">2006-09-13T22:26:44Z</dcterms:created>
  <dcterms:modified xsi:type="dcterms:W3CDTF">2013-10-12T20:53:53Z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